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475" windowHeight="3390" activeTab="1"/>
  </bookViews>
  <sheets>
    <sheet name="Sheet1" sheetId="1" r:id="rId1"/>
    <sheet name="Sheet2" sheetId="2" r:id="rId2"/>
    <sheet name="Sheet3" sheetId="3" r:id="rId3"/>
  </sheets>
  <definedNames>
    <definedName name="aa">'Sheet1'!$F$4</definedName>
    <definedName name="bb">'Sheet1'!$F$5</definedName>
    <definedName name="cc">'Sheet1'!$F$6</definedName>
    <definedName name="dd">'Sheet1'!$F$7</definedName>
    <definedName name="ee">'Sheet1'!$F$8</definedName>
    <definedName name="ff">'Sheet1'!$F$9</definedName>
    <definedName name="gg">'Sheet1'!$F$10</definedName>
    <definedName name="hh">'Sheet1'!$F$11</definedName>
    <definedName name="xo">'Sheet1'!$F$3</definedName>
    <definedName name="yo">'Sheet1'!$F$2</definedName>
  </definedNames>
  <calcPr fullCalcOnLoad="1"/>
</workbook>
</file>

<file path=xl/sharedStrings.xml><?xml version="1.0" encoding="utf-8"?>
<sst xmlns="http://schemas.openxmlformats.org/spreadsheetml/2006/main" count="16" uniqueCount="16">
  <si>
    <t>LMP</t>
  </si>
  <si>
    <t>Observed</t>
  </si>
  <si>
    <t>Model</t>
  </si>
  <si>
    <t>yo</t>
  </si>
  <si>
    <t>xo</t>
  </si>
  <si>
    <t>aa</t>
  </si>
  <si>
    <t>bb</t>
  </si>
  <si>
    <t>cc</t>
  </si>
  <si>
    <t>dd</t>
  </si>
  <si>
    <t>ee</t>
  </si>
  <si>
    <t>ff</t>
  </si>
  <si>
    <t>gg</t>
  </si>
  <si>
    <t>hh</t>
  </si>
  <si>
    <t>Component 1</t>
  </si>
  <si>
    <t>Component 2</t>
  </si>
  <si>
    <t>Component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</si>
</sst>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21.25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Observed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Sheet1!$A$2:$A$16</c:f>
              <c:numCache>
                <c:ptCount val="15"/>
                <c:pt idx="0">
                  <c:v>14</c:v>
                </c:pt>
                <c:pt idx="1">
                  <c:v>21</c:v>
                </c:pt>
                <c:pt idx="2">
                  <c:v>35</c:v>
                </c:pt>
                <c:pt idx="3">
                  <c:v>42</c:v>
                </c:pt>
                <c:pt idx="4">
                  <c:v>98</c:v>
                </c:pt>
                <c:pt idx="5">
                  <c:v>196</c:v>
                </c:pt>
                <c:pt idx="6">
                  <c:v>224</c:v>
                </c:pt>
                <c:pt idx="7">
                  <c:v>252</c:v>
                </c:pt>
                <c:pt idx="8">
                  <c:v>280</c:v>
                </c:pt>
                <c:pt idx="9">
                  <c:v>281</c:v>
                </c:pt>
                <c:pt idx="10">
                  <c:v>287</c:v>
                </c:pt>
                <c:pt idx="11">
                  <c:v>308</c:v>
                </c:pt>
                <c:pt idx="12">
                  <c:v>371</c:v>
                </c:pt>
                <c:pt idx="13">
                  <c:v>462</c:v>
                </c:pt>
                <c:pt idx="14">
                  <c:v>644</c:v>
                </c:pt>
              </c:numCache>
            </c:numRef>
          </c:xVal>
          <c:yVal>
            <c:numRef>
              <c:f>Sheet1!$B$2:$B$16</c:f>
              <c:numCache>
                <c:ptCount val="15"/>
                <c:pt idx="0">
                  <c:v>0</c:v>
                </c:pt>
                <c:pt idx="1">
                  <c:v>272</c:v>
                </c:pt>
                <c:pt idx="2">
                  <c:v>432</c:v>
                </c:pt>
                <c:pt idx="3">
                  <c:v>468</c:v>
                </c:pt>
                <c:pt idx="4">
                  <c:v>475</c:v>
                </c:pt>
                <c:pt idx="5">
                  <c:v>477</c:v>
                </c:pt>
                <c:pt idx="6">
                  <c:v>480</c:v>
                </c:pt>
                <c:pt idx="7">
                  <c:v>490</c:v>
                </c:pt>
                <c:pt idx="8">
                  <c:v>500</c:v>
                </c:pt>
                <c:pt idx="9">
                  <c:v>505</c:v>
                </c:pt>
                <c:pt idx="10">
                  <c:v>512</c:v>
                </c:pt>
                <c:pt idx="11">
                  <c:v>521</c:v>
                </c:pt>
                <c:pt idx="12">
                  <c:v>535</c:v>
                </c:pt>
                <c:pt idx="13">
                  <c:v>551</c:v>
                </c:pt>
                <c:pt idx="14">
                  <c:v>575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Model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</c:f>
              <c:numCache>
                <c:ptCount val="15"/>
                <c:pt idx="0">
                  <c:v>14</c:v>
                </c:pt>
                <c:pt idx="1">
                  <c:v>21</c:v>
                </c:pt>
                <c:pt idx="2">
                  <c:v>35</c:v>
                </c:pt>
                <c:pt idx="3">
                  <c:v>42</c:v>
                </c:pt>
                <c:pt idx="4">
                  <c:v>98</c:v>
                </c:pt>
                <c:pt idx="5">
                  <c:v>196</c:v>
                </c:pt>
                <c:pt idx="6">
                  <c:v>224</c:v>
                </c:pt>
                <c:pt idx="7">
                  <c:v>252</c:v>
                </c:pt>
                <c:pt idx="8">
                  <c:v>280</c:v>
                </c:pt>
                <c:pt idx="9">
                  <c:v>281</c:v>
                </c:pt>
                <c:pt idx="10">
                  <c:v>287</c:v>
                </c:pt>
                <c:pt idx="11">
                  <c:v>308</c:v>
                </c:pt>
                <c:pt idx="12">
                  <c:v>371</c:v>
                </c:pt>
                <c:pt idx="13">
                  <c:v>462</c:v>
                </c:pt>
                <c:pt idx="14">
                  <c:v>644</c:v>
                </c:pt>
              </c:numCache>
            </c:numRef>
          </c:xVal>
          <c:yVal>
            <c:numRef>
              <c:f>Sheet1!$C$2:$C$16</c:f>
              <c:numCache>
                <c:ptCount val="15"/>
                <c:pt idx="0">
                  <c:v>-3.658563149193555</c:v>
                </c:pt>
                <c:pt idx="1">
                  <c:v>267.03878722500536</c:v>
                </c:pt>
                <c:pt idx="2">
                  <c:v>434.84497477076314</c:v>
                </c:pt>
                <c:pt idx="3">
                  <c:v>456.7913315436315</c:v>
                </c:pt>
                <c:pt idx="4">
                  <c:v>474.0557765414099</c:v>
                </c:pt>
                <c:pt idx="5">
                  <c:v>478.6221463053616</c:v>
                </c:pt>
                <c:pt idx="6">
                  <c:v>481.3301512068689</c:v>
                </c:pt>
                <c:pt idx="7">
                  <c:v>485.0307820130123</c:v>
                </c:pt>
                <c:pt idx="8">
                  <c:v>501.9834645904414</c:v>
                </c:pt>
                <c:pt idx="9">
                  <c:v>503.23415787579677</c:v>
                </c:pt>
                <c:pt idx="10">
                  <c:v>510.33922060527965</c:v>
                </c:pt>
                <c:pt idx="11">
                  <c:v>521.929978540999</c:v>
                </c:pt>
                <c:pt idx="12">
                  <c:v>534.2334339834274</c:v>
                </c:pt>
                <c:pt idx="13">
                  <c:v>551.0085791081278</c:v>
                </c:pt>
                <c:pt idx="14">
                  <c:v>573.3787483280788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Component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</c:f>
              <c:numCache>
                <c:ptCount val="15"/>
                <c:pt idx="0">
                  <c:v>14</c:v>
                </c:pt>
                <c:pt idx="1">
                  <c:v>21</c:v>
                </c:pt>
                <c:pt idx="2">
                  <c:v>35</c:v>
                </c:pt>
                <c:pt idx="3">
                  <c:v>42</c:v>
                </c:pt>
                <c:pt idx="4">
                  <c:v>98</c:v>
                </c:pt>
                <c:pt idx="5">
                  <c:v>196</c:v>
                </c:pt>
                <c:pt idx="6">
                  <c:v>224</c:v>
                </c:pt>
                <c:pt idx="7">
                  <c:v>252</c:v>
                </c:pt>
                <c:pt idx="8">
                  <c:v>280</c:v>
                </c:pt>
                <c:pt idx="9">
                  <c:v>281</c:v>
                </c:pt>
                <c:pt idx="10">
                  <c:v>287</c:v>
                </c:pt>
                <c:pt idx="11">
                  <c:v>308</c:v>
                </c:pt>
                <c:pt idx="12">
                  <c:v>371</c:v>
                </c:pt>
                <c:pt idx="13">
                  <c:v>462</c:v>
                </c:pt>
                <c:pt idx="14">
                  <c:v>644</c:v>
                </c:pt>
              </c:numCache>
            </c:numRef>
          </c:xVal>
          <c:yVal>
            <c:numRef>
              <c:f>Sheet1!$G$2:$G$16</c:f>
              <c:numCache>
                <c:ptCount val="15"/>
                <c:pt idx="0">
                  <c:v>-3.718317581442818</c:v>
                </c:pt>
                <c:pt idx="1">
                  <c:v>266.96293106668475</c:v>
                </c:pt>
                <c:pt idx="2">
                  <c:v>434.724797406843</c:v>
                </c:pt>
                <c:pt idx="3">
                  <c:v>456.64134445197635</c:v>
                </c:pt>
                <c:pt idx="4">
                  <c:v>473.3317960037913</c:v>
                </c:pt>
                <c:pt idx="5">
                  <c:v>473.3522998350685</c:v>
                </c:pt>
                <c:pt idx="6">
                  <c:v>473.35229999422273</c:v>
                </c:pt>
                <c:pt idx="7">
                  <c:v>473.35229999979765</c:v>
                </c:pt>
                <c:pt idx="8">
                  <c:v>473.3522999999929</c:v>
                </c:pt>
                <c:pt idx="9">
                  <c:v>473.3522999999937</c:v>
                </c:pt>
                <c:pt idx="10">
                  <c:v>473.35229999999694</c:v>
                </c:pt>
                <c:pt idx="11">
                  <c:v>473.3522999999998</c:v>
                </c:pt>
                <c:pt idx="12">
                  <c:v>473.3523</c:v>
                </c:pt>
                <c:pt idx="13">
                  <c:v>473.3523</c:v>
                </c:pt>
                <c:pt idx="14">
                  <c:v>473.3523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Component 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</c:f>
              <c:numCache>
                <c:ptCount val="15"/>
                <c:pt idx="0">
                  <c:v>14</c:v>
                </c:pt>
                <c:pt idx="1">
                  <c:v>21</c:v>
                </c:pt>
                <c:pt idx="2">
                  <c:v>35</c:v>
                </c:pt>
                <c:pt idx="3">
                  <c:v>42</c:v>
                </c:pt>
                <c:pt idx="4">
                  <c:v>98</c:v>
                </c:pt>
                <c:pt idx="5">
                  <c:v>196</c:v>
                </c:pt>
                <c:pt idx="6">
                  <c:v>224</c:v>
                </c:pt>
                <c:pt idx="7">
                  <c:v>252</c:v>
                </c:pt>
                <c:pt idx="8">
                  <c:v>280</c:v>
                </c:pt>
                <c:pt idx="9">
                  <c:v>281</c:v>
                </c:pt>
                <c:pt idx="10">
                  <c:v>287</c:v>
                </c:pt>
                <c:pt idx="11">
                  <c:v>308</c:v>
                </c:pt>
                <c:pt idx="12">
                  <c:v>371</c:v>
                </c:pt>
                <c:pt idx="13">
                  <c:v>462</c:v>
                </c:pt>
                <c:pt idx="14">
                  <c:v>644</c:v>
                </c:pt>
              </c:numCache>
            </c:numRef>
          </c:xVal>
          <c:yVal>
            <c:numRef>
              <c:f>Sheet1!$H$2:$H$16</c:f>
              <c:numCache>
                <c:ptCount val="15"/>
                <c:pt idx="0">
                  <c:v>1.8822327968483045E-18</c:v>
                </c:pt>
                <c:pt idx="1">
                  <c:v>6.0198928619063535E-18</c:v>
                </c:pt>
                <c:pt idx="2">
                  <c:v>6.157715407523662E-17</c:v>
                </c:pt>
                <c:pt idx="3">
                  <c:v>1.9694050114030725E-16</c:v>
                </c:pt>
                <c:pt idx="4">
                  <c:v>2.1560480885501526E-12</c:v>
                </c:pt>
                <c:pt idx="5">
                  <c:v>2.5262245578353693E-05</c:v>
                </c:pt>
                <c:pt idx="6">
                  <c:v>0.00264236218454186</c:v>
                </c:pt>
                <c:pt idx="7">
                  <c:v>0.27128461306547574</c:v>
                </c:pt>
                <c:pt idx="8">
                  <c:v>13.114250001281498</c:v>
                </c:pt>
                <c:pt idx="9">
                  <c:v>14.206872235974433</c:v>
                </c:pt>
                <c:pt idx="10">
                  <c:v>20.348605147925745</c:v>
                </c:pt>
                <c:pt idx="11">
                  <c:v>28.384867025072232</c:v>
                </c:pt>
                <c:pt idx="12">
                  <c:v>28.937341072478457</c:v>
                </c:pt>
                <c:pt idx="13">
                  <c:v>28.937399999894907</c:v>
                </c:pt>
                <c:pt idx="14">
                  <c:v>28.9374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Component 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</c:f>
              <c:numCache>
                <c:ptCount val="15"/>
                <c:pt idx="0">
                  <c:v>14</c:v>
                </c:pt>
                <c:pt idx="1">
                  <c:v>21</c:v>
                </c:pt>
                <c:pt idx="2">
                  <c:v>35</c:v>
                </c:pt>
                <c:pt idx="3">
                  <c:v>42</c:v>
                </c:pt>
                <c:pt idx="4">
                  <c:v>98</c:v>
                </c:pt>
                <c:pt idx="5">
                  <c:v>196</c:v>
                </c:pt>
                <c:pt idx="6">
                  <c:v>224</c:v>
                </c:pt>
                <c:pt idx="7">
                  <c:v>252</c:v>
                </c:pt>
                <c:pt idx="8">
                  <c:v>280</c:v>
                </c:pt>
                <c:pt idx="9">
                  <c:v>281</c:v>
                </c:pt>
                <c:pt idx="10">
                  <c:v>287</c:v>
                </c:pt>
                <c:pt idx="11">
                  <c:v>308</c:v>
                </c:pt>
                <c:pt idx="12">
                  <c:v>371</c:v>
                </c:pt>
                <c:pt idx="13">
                  <c:v>462</c:v>
                </c:pt>
                <c:pt idx="14">
                  <c:v>644</c:v>
                </c:pt>
              </c:numCache>
            </c:numRef>
          </c:xVal>
          <c:yVal>
            <c:numRef>
              <c:f>Sheet1!$I$2:$I$16</c:f>
              <c:numCache>
                <c:ptCount val="15"/>
                <c:pt idx="0">
                  <c:v>0.05975443224926336</c:v>
                </c:pt>
                <c:pt idx="1">
                  <c:v>0.07585615832060855</c:v>
                </c:pt>
                <c:pt idx="2">
                  <c:v>0.12017736392016852</c:v>
                </c:pt>
                <c:pt idx="3">
                  <c:v>0.14998709165511467</c:v>
                </c:pt>
                <c:pt idx="4">
                  <c:v>0.7239805376164501</c:v>
                </c:pt>
                <c:pt idx="5">
                  <c:v>5.2698212080474915</c:v>
                </c:pt>
                <c:pt idx="6">
                  <c:v>7.975208850461626</c:v>
                </c:pt>
                <c:pt idx="7">
                  <c:v>11.407197400149176</c:v>
                </c:pt>
                <c:pt idx="8">
                  <c:v>15.516914589166944</c:v>
                </c:pt>
                <c:pt idx="9">
                  <c:v>15.674985639828597</c:v>
                </c:pt>
                <c:pt idx="10">
                  <c:v>16.63831545735697</c:v>
                </c:pt>
                <c:pt idx="11">
                  <c:v>20.192811515926962</c:v>
                </c:pt>
                <c:pt idx="12">
                  <c:v>31.943792910948964</c:v>
                </c:pt>
                <c:pt idx="13">
                  <c:v>48.718879108232855</c:v>
                </c:pt>
                <c:pt idx="14">
                  <c:v>71.0890483280788</c:v>
                </c:pt>
              </c:numCache>
            </c:numRef>
          </c:yVal>
          <c:smooth val="1"/>
        </c:ser>
        <c:axId val="26016239"/>
        <c:axId val="32819560"/>
      </c:scatterChart>
      <c:valAx>
        <c:axId val="26016239"/>
        <c:scaling>
          <c:orientation val="minMax"/>
          <c:max val="6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Days after LMP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19560"/>
        <c:crosses val="autoZero"/>
        <c:crossBetween val="midCat"/>
        <c:dispUnits/>
        <c:majorUnit val="28"/>
        <c:minorUnit val="28"/>
      </c:valAx>
      <c:valAx>
        <c:axId val="32819560"/>
        <c:scaling>
          <c:orientation val="minMax"/>
          <c:max val="6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Dying out of 1000 conceptions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16239"/>
        <c:crossesAt val="0"/>
        <c:crossBetween val="midCat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solidFill>
        <a:srgbClr val="FFCC00"/>
      </a:solidFill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0.07325</cdr:y>
    </cdr:from>
    <cdr:to>
      <cdr:x>0.40675</cdr:x>
      <cdr:y>0.85175</cdr:y>
    </cdr:to>
    <cdr:sp>
      <cdr:nvSpPr>
        <cdr:cNvPr id="1" name="Line 2"/>
        <cdr:cNvSpPr>
          <a:spLocks/>
        </cdr:cNvSpPr>
      </cdr:nvSpPr>
      <cdr:spPr>
        <a:xfrm flipV="1">
          <a:off x="2914650" y="276225"/>
          <a:ext cx="9525" cy="3009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11</xdr:col>
      <xdr:colOff>495300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7191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"/>
  <sheetViews>
    <sheetView workbookViewId="0" topLeftCell="A1">
      <selection activeCell="G2" sqref="G2"/>
    </sheetView>
  </sheetViews>
  <sheetFormatPr defaultColWidth="9.140625" defaultRowHeight="12.75"/>
  <cols>
    <col min="8" max="8" width="12.421875" style="0" bestFit="1" customWidth="1"/>
  </cols>
  <sheetData>
    <row r="1" spans="1:9" ht="12.75">
      <c r="A1" t="s">
        <v>0</v>
      </c>
      <c r="B1" t="s">
        <v>1</v>
      </c>
      <c r="C1" t="s">
        <v>2</v>
      </c>
      <c r="G1" t="s">
        <v>13</v>
      </c>
      <c r="H1" t="s">
        <v>14</v>
      </c>
      <c r="I1" t="s">
        <v>15</v>
      </c>
    </row>
    <row r="2" spans="1:10" ht="12.75">
      <c r="A2">
        <v>14</v>
      </c>
      <c r="B2">
        <v>0</v>
      </c>
      <c r="C2">
        <f>yo+aa*(EXP(-bb*A2))+(cc/(1+EXP(-(A2-xo)/dd))^ee)+(ff/(1+EXP(-A2/gg))^hh)</f>
        <v>-3.658563149193555</v>
      </c>
      <c r="E2" t="s">
        <v>3</v>
      </c>
      <c r="F2">
        <v>473.3523</v>
      </c>
      <c r="G2">
        <f>yo+aa*(EXP(-(bb*A2)))</f>
        <v>-3.718317581442818</v>
      </c>
      <c r="H2">
        <f>cc/(1+EXP(-(A2-xo)/dd))^ee</f>
        <v>1.8822327968483045E-18</v>
      </c>
      <c r="I2">
        <f>ff/(1+(EXP(-A2/gg)))^hh</f>
        <v>0.05975443224926336</v>
      </c>
      <c r="J2">
        <f>SUM(G2:I2)</f>
        <v>-3.658563149193555</v>
      </c>
    </row>
    <row r="3" spans="1:10" ht="12.75">
      <c r="A3">
        <v>21</v>
      </c>
      <c r="B3">
        <v>272</v>
      </c>
      <c r="C3">
        <f>yo+aa*(EXP(-bb*A3))+(cc/(1+EXP(-(A3-xo)/dd))^ee)+(ff/(1+EXP(-A3/gg))^hh)</f>
        <v>267.03878722500536</v>
      </c>
      <c r="E3" t="s">
        <v>4</v>
      </c>
      <c r="F3">
        <v>280</v>
      </c>
      <c r="G3">
        <f aca="true" t="shared" si="0" ref="G3:G11">yo+aa*(EXP(-(bb*A3)))</f>
        <v>266.96293106668475</v>
      </c>
      <c r="H3">
        <f aca="true" t="shared" si="1" ref="H3:H11">cc/(1+EXP(-(A3-xo)/dd))^ee</f>
        <v>6.0198928619063535E-18</v>
      </c>
      <c r="I3">
        <f aca="true" t="shared" si="2" ref="I3:I11">ff/(1+(EXP(-A3/gg)))^hh</f>
        <v>0.07585615832060855</v>
      </c>
      <c r="J3">
        <f aca="true" t="shared" si="3" ref="J3:J11">SUM(G3:I3)</f>
        <v>267.03878722500536</v>
      </c>
    </row>
    <row r="4" spans="1:10" ht="12.75">
      <c r="A4">
        <v>35</v>
      </c>
      <c r="B4">
        <v>432</v>
      </c>
      <c r="C4">
        <f aca="true" t="shared" si="4" ref="C4:C16">yo+aa*(EXP(-bb*A4))+(cc/(1+EXP(-(A4-xo)/dd))^ee)+(ff/(1+EXP(-A4/gg))^hh)</f>
        <v>434.84497477076314</v>
      </c>
      <c r="E4" t="s">
        <v>5</v>
      </c>
      <c r="F4" s="1">
        <v>-2549.0207</v>
      </c>
      <c r="G4">
        <f t="shared" si="0"/>
        <v>434.724797406843</v>
      </c>
      <c r="H4">
        <f t="shared" si="1"/>
        <v>6.157715407523662E-17</v>
      </c>
      <c r="I4">
        <f t="shared" si="2"/>
        <v>0.12017736392016852</v>
      </c>
      <c r="J4">
        <f t="shared" si="3"/>
        <v>434.84497477076314</v>
      </c>
    </row>
    <row r="5" spans="1:10" ht="12.75">
      <c r="A5">
        <v>42</v>
      </c>
      <c r="B5">
        <v>468</v>
      </c>
      <c r="C5">
        <f t="shared" si="4"/>
        <v>456.7913315436315</v>
      </c>
      <c r="E5" t="s">
        <v>6</v>
      </c>
      <c r="F5">
        <v>0.1197</v>
      </c>
      <c r="G5">
        <f t="shared" si="0"/>
        <v>456.64134445197635</v>
      </c>
      <c r="H5">
        <f t="shared" si="1"/>
        <v>1.9694050114030725E-16</v>
      </c>
      <c r="I5">
        <f t="shared" si="2"/>
        <v>0.14998709165511467</v>
      </c>
      <c r="J5">
        <f t="shared" si="3"/>
        <v>456.7913315436315</v>
      </c>
    </row>
    <row r="6" spans="1:10" ht="12.75">
      <c r="A6">
        <v>98</v>
      </c>
      <c r="B6">
        <v>475</v>
      </c>
      <c r="C6">
        <f t="shared" si="4"/>
        <v>474.0557765414099</v>
      </c>
      <c r="E6" t="s">
        <v>7</v>
      </c>
      <c r="F6">
        <v>28.9374</v>
      </c>
      <c r="G6">
        <f t="shared" si="0"/>
        <v>473.3317960037913</v>
      </c>
      <c r="H6">
        <f t="shared" si="1"/>
        <v>2.1560480885501526E-12</v>
      </c>
      <c r="I6">
        <f t="shared" si="2"/>
        <v>0.7239805376164501</v>
      </c>
      <c r="J6">
        <f t="shared" si="3"/>
        <v>474.0557765414099</v>
      </c>
    </row>
    <row r="7" spans="1:10" ht="12.75">
      <c r="A7">
        <v>196</v>
      </c>
      <c r="B7">
        <v>477</v>
      </c>
      <c r="C7">
        <f t="shared" si="4"/>
        <v>478.6221463053616</v>
      </c>
      <c r="E7" t="s">
        <v>8</v>
      </c>
      <c r="F7">
        <v>6.8747</v>
      </c>
      <c r="G7">
        <f t="shared" si="0"/>
        <v>473.3522998350685</v>
      </c>
      <c r="H7">
        <f t="shared" si="1"/>
        <v>2.5262245578353693E-05</v>
      </c>
      <c r="I7">
        <f t="shared" si="2"/>
        <v>5.2698212080474915</v>
      </c>
      <c r="J7">
        <f t="shared" si="3"/>
        <v>478.6221463053616</v>
      </c>
    </row>
    <row r="8" spans="1:10" ht="12.75">
      <c r="A8">
        <v>224</v>
      </c>
      <c r="B8">
        <v>480</v>
      </c>
      <c r="C8">
        <f t="shared" si="4"/>
        <v>481.3301512068689</v>
      </c>
      <c r="E8" t="s">
        <v>9</v>
      </c>
      <c r="F8">
        <v>1.1418</v>
      </c>
      <c r="G8">
        <f t="shared" si="0"/>
        <v>473.35229999422273</v>
      </c>
      <c r="H8">
        <f t="shared" si="1"/>
        <v>0.00264236218454186</v>
      </c>
      <c r="I8">
        <f t="shared" si="2"/>
        <v>7.975208850461626</v>
      </c>
      <c r="J8">
        <f t="shared" si="3"/>
        <v>481.3301512068689</v>
      </c>
    </row>
    <row r="9" spans="1:10" ht="12.75">
      <c r="A9">
        <v>252</v>
      </c>
      <c r="B9">
        <v>490</v>
      </c>
      <c r="C9">
        <f t="shared" si="4"/>
        <v>485.0307820130123</v>
      </c>
      <c r="E9" t="s">
        <v>10</v>
      </c>
      <c r="F9">
        <v>84.4912</v>
      </c>
      <c r="G9">
        <f t="shared" si="0"/>
        <v>473.35229999979765</v>
      </c>
      <c r="H9">
        <f t="shared" si="1"/>
        <v>0.27128461306547574</v>
      </c>
      <c r="I9">
        <f t="shared" si="2"/>
        <v>11.407197400149176</v>
      </c>
      <c r="J9">
        <f t="shared" si="3"/>
        <v>485.0307820130123</v>
      </c>
    </row>
    <row r="10" spans="1:10" ht="12.75">
      <c r="A10" s="1">
        <v>280</v>
      </c>
      <c r="B10">
        <v>500</v>
      </c>
      <c r="C10">
        <f t="shared" si="4"/>
        <v>501.9834645904414</v>
      </c>
      <c r="E10" t="s">
        <v>11</v>
      </c>
      <c r="F10">
        <v>154.7187</v>
      </c>
      <c r="G10">
        <f t="shared" si="0"/>
        <v>473.3522999999929</v>
      </c>
      <c r="H10">
        <f t="shared" si="1"/>
        <v>13.114250001281498</v>
      </c>
      <c r="I10">
        <f t="shared" si="2"/>
        <v>15.516914589166944</v>
      </c>
      <c r="J10">
        <f t="shared" si="3"/>
        <v>501.9834645904414</v>
      </c>
    </row>
    <row r="11" spans="1:10" ht="12.75">
      <c r="A11" s="1">
        <v>281</v>
      </c>
      <c r="B11">
        <v>505</v>
      </c>
      <c r="C11">
        <f t="shared" si="4"/>
        <v>503.23415787579677</v>
      </c>
      <c r="E11" t="s">
        <v>12</v>
      </c>
      <c r="F11">
        <v>11.1787</v>
      </c>
      <c r="G11">
        <f t="shared" si="0"/>
        <v>473.3522999999937</v>
      </c>
      <c r="H11">
        <f t="shared" si="1"/>
        <v>14.206872235974433</v>
      </c>
      <c r="I11">
        <f t="shared" si="2"/>
        <v>15.674985639828597</v>
      </c>
      <c r="J11">
        <f t="shared" si="3"/>
        <v>503.23415787579677</v>
      </c>
    </row>
    <row r="12" spans="1:10" ht="12.75">
      <c r="A12">
        <v>287</v>
      </c>
      <c r="B12">
        <v>512</v>
      </c>
      <c r="C12">
        <f t="shared" si="4"/>
        <v>510.33922060527965</v>
      </c>
      <c r="G12">
        <f>yo+aa*(EXP(-(bb*A12)))</f>
        <v>473.35229999999694</v>
      </c>
      <c r="H12">
        <f>cc/(1+EXP(-(A12-xo)/dd))^ee</f>
        <v>20.348605147925745</v>
      </c>
      <c r="I12">
        <f>ff/(1+(EXP(-A12/gg)))^hh</f>
        <v>16.63831545735697</v>
      </c>
      <c r="J12">
        <f>SUM(G12:I12)</f>
        <v>510.33922060527965</v>
      </c>
    </row>
    <row r="13" spans="1:10" ht="12.75">
      <c r="A13">
        <v>308</v>
      </c>
      <c r="B13">
        <v>521</v>
      </c>
      <c r="C13">
        <f t="shared" si="4"/>
        <v>521.929978540999</v>
      </c>
      <c r="G13">
        <f>yo+aa*(EXP(-(bb*A13)))</f>
        <v>473.3522999999998</v>
      </c>
      <c r="H13">
        <f>cc/(1+EXP(-(A13-xo)/dd))^ee</f>
        <v>28.384867025072232</v>
      </c>
      <c r="I13">
        <f>ff/(1+(EXP(-A13/gg)))^hh</f>
        <v>20.192811515926962</v>
      </c>
      <c r="J13">
        <f>SUM(G13:I13)</f>
        <v>521.929978540999</v>
      </c>
    </row>
    <row r="14" spans="1:10" ht="12.75">
      <c r="A14">
        <v>371</v>
      </c>
      <c r="B14">
        <v>535</v>
      </c>
      <c r="C14">
        <f t="shared" si="4"/>
        <v>534.2334339834274</v>
      </c>
      <c r="G14">
        <f>yo+aa*(EXP(-(bb*A14)))</f>
        <v>473.3523</v>
      </c>
      <c r="H14">
        <f>cc/(1+EXP(-(A14-xo)/dd))^ee</f>
        <v>28.937341072478457</v>
      </c>
      <c r="I14">
        <f>ff/(1+(EXP(-A14/gg)))^hh</f>
        <v>31.943792910948964</v>
      </c>
      <c r="J14">
        <f>SUM(G14:I14)</f>
        <v>534.2334339834274</v>
      </c>
    </row>
    <row r="15" spans="1:10" ht="12.75">
      <c r="A15">
        <v>462</v>
      </c>
      <c r="B15">
        <v>551</v>
      </c>
      <c r="C15">
        <f t="shared" si="4"/>
        <v>551.0085791081278</v>
      </c>
      <c r="G15">
        <f>yo+aa*(EXP(-(bb*A15)))</f>
        <v>473.3523</v>
      </c>
      <c r="H15">
        <f>cc/(1+EXP(-(A15-xo)/dd))^ee</f>
        <v>28.937399999894907</v>
      </c>
      <c r="I15">
        <f>ff/(1+(EXP(-A15/gg)))^hh</f>
        <v>48.718879108232855</v>
      </c>
      <c r="J15">
        <f>SUM(G15:I15)</f>
        <v>551.0085791081278</v>
      </c>
    </row>
    <row r="16" spans="1:10" ht="12.75">
      <c r="A16">
        <v>644</v>
      </c>
      <c r="B16">
        <v>575</v>
      </c>
      <c r="C16">
        <f t="shared" si="4"/>
        <v>573.3787483280788</v>
      </c>
      <c r="G16">
        <f>yo+aa*(EXP(-(bb*A16)))</f>
        <v>473.3523</v>
      </c>
      <c r="H16">
        <f>cc/(1+EXP(-(A16-xo)/dd))^ee</f>
        <v>28.9374</v>
      </c>
      <c r="I16">
        <f>ff/(1+(EXP(-A16/gg)))^hh</f>
        <v>71.0890483280788</v>
      </c>
      <c r="J16">
        <f>SUM(G16:I16)</f>
        <v>573.3787483280788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workbookViewId="0" topLeftCell="A1">
      <selection activeCell="C19" sqref="C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Hunt</dc:creator>
  <cp:keywords/>
  <dc:description/>
  <cp:lastModifiedBy>Bob Hunt</cp:lastModifiedBy>
  <dcterms:created xsi:type="dcterms:W3CDTF">2001-09-25T18:23:45Z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