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1960" windowHeight="11760"/>
  </bookViews>
  <sheets>
    <sheet name="Sheet1" sheetId="1" r:id="rId1"/>
    <sheet name="Sheet2" sheetId="2" r:id="rId2"/>
    <sheet name="Sheet3" sheetId="3" r:id="rId3"/>
  </sheets>
  <definedNames>
    <definedName name="Amount_requested">Sheet1!$K$1:$K$142</definedName>
    <definedName name="Co_Investigators">Sheet1!#REF!</definedName>
    <definedName name="End_Date">Sheet1!$R$1:$R$142</definedName>
    <definedName name="First_Investigator">Sheet1!#REF!</definedName>
    <definedName name="FunderName">Sheet1!#REF!</definedName>
    <definedName name="Grant_Code">Sheet1!$S$1:$S$142</definedName>
    <definedName name="Start_Date">Sheet1!$Q$1:$Q$142</definedName>
    <definedName name="Submission_Date">Sheet1!$D$1:$D$141</definedName>
    <definedName name="Title">Sheet1!$C$1:$C$142</definedName>
  </definedNames>
  <calcPr calcId="145621"/>
</workbook>
</file>

<file path=xl/calcChain.xml><?xml version="1.0" encoding="utf-8"?>
<calcChain xmlns="http://schemas.openxmlformats.org/spreadsheetml/2006/main">
  <c r="N5" i="1" l="1"/>
  <c r="M5" i="1" s="1"/>
  <c r="N25" i="1" l="1"/>
  <c r="M25" i="1" s="1"/>
  <c r="N24" i="1"/>
  <c r="M24" i="1" s="1"/>
  <c r="N23" i="1"/>
  <c r="M23" i="1" s="1"/>
  <c r="N22" i="1"/>
  <c r="N21" i="1"/>
  <c r="M21" i="1" s="1"/>
  <c r="N20" i="1"/>
  <c r="M20" i="1" s="1"/>
  <c r="N18" i="1"/>
  <c r="M18" i="1" s="1"/>
  <c r="N17" i="1"/>
  <c r="M17" i="1" s="1"/>
  <c r="N16" i="1"/>
  <c r="M16" i="1" s="1"/>
  <c r="N14" i="1"/>
  <c r="M14" i="1" s="1"/>
  <c r="N13" i="1"/>
  <c r="M13" i="1" s="1"/>
  <c r="N12" i="1"/>
  <c r="M12" i="1" s="1"/>
  <c r="N11" i="1"/>
  <c r="M11" i="1" s="1"/>
  <c r="N10" i="1"/>
  <c r="M10" i="1" s="1"/>
  <c r="N9" i="1"/>
  <c r="M9" i="1" s="1"/>
  <c r="N8" i="1"/>
  <c r="M8" i="1" s="1"/>
  <c r="N7" i="1"/>
  <c r="M7" i="1" s="1"/>
  <c r="N6" i="1"/>
  <c r="M6" i="1" s="1"/>
  <c r="N4" i="1"/>
  <c r="M4" i="1" s="1"/>
  <c r="P97" i="1"/>
  <c r="M22" i="1" l="1"/>
  <c r="N79" i="1"/>
  <c r="N76" i="1"/>
  <c r="N77" i="1"/>
  <c r="N78" i="1"/>
  <c r="N15" i="1"/>
  <c r="M15" i="1" s="1"/>
  <c r="M97" i="1" s="1"/>
  <c r="N73" i="1"/>
  <c r="N97" i="1" l="1"/>
  <c r="N95" i="1"/>
  <c r="N94" i="1"/>
</calcChain>
</file>

<file path=xl/comments1.xml><?xml version="1.0" encoding="utf-8"?>
<comments xmlns="http://schemas.openxmlformats.org/spreadsheetml/2006/main">
  <authors>
    <author>Wheeler</author>
  </authors>
  <commentList>
    <comment ref="E25" authorId="0">
      <text>
        <r>
          <rPr>
            <b/>
            <sz val="8"/>
            <color indexed="81"/>
            <rFont val="Tahoma"/>
            <family val="2"/>
          </rPr>
          <t>Wheeler:</t>
        </r>
        <r>
          <rPr>
            <sz val="8"/>
            <color indexed="81"/>
            <rFont val="Tahoma"/>
            <family val="2"/>
          </rPr>
          <t xml:space="preserve">
guess</t>
        </r>
      </text>
    </comment>
  </commentList>
</comments>
</file>

<file path=xl/sharedStrings.xml><?xml version="1.0" encoding="utf-8"?>
<sst xmlns="http://schemas.openxmlformats.org/spreadsheetml/2006/main" count="404" uniqueCount="216">
  <si>
    <t>Fluid flow in the Earth: the influence of dehydration reactions and stress</t>
  </si>
  <si>
    <t>NERC</t>
  </si>
  <si>
    <t>In review</t>
  </si>
  <si>
    <t>NE/I012672/1</t>
  </si>
  <si>
    <t>Real time microstructure development in native gold</t>
  </si>
  <si>
    <t>CSIRO</t>
  </si>
  <si>
    <t>Awarded</t>
  </si>
  <si>
    <t>Stuck in the mud: The mechanics of subduction megathrusts in the accretionary wedge</t>
  </si>
  <si>
    <t>Grain boundary sliding in rocks deforming by creep: controls on rheology, microstructure and anisotropy.</t>
  </si>
  <si>
    <t>Submission Date</t>
  </si>
  <si>
    <t>Amount requested</t>
  </si>
  <si>
    <t>Amount</t>
  </si>
  <si>
    <t>Start Date</t>
  </si>
  <si>
    <t>End Date</t>
  </si>
  <si>
    <t>AB</t>
  </si>
  <si>
    <t>DF</t>
  </si>
  <si>
    <t>EM</t>
  </si>
  <si>
    <t>JW</t>
  </si>
  <si>
    <t>The evolution of deformation mechanisms, physical conditions and physical properties in the seismogenic Alpine Fault zone: a pilot study</t>
  </si>
  <si>
    <t xml:space="preserve">The effect of intracrystalline water on quartz microstructures: how does this affect the strength of the Earth’s crust? </t>
  </si>
  <si>
    <t>Planned</t>
  </si>
  <si>
    <t>On the integrity of caprock seals during the injection of carbon dioxide</t>
  </si>
  <si>
    <t>BP</t>
  </si>
  <si>
    <t>and ..</t>
  </si>
  <si>
    <t>Worden</t>
  </si>
  <si>
    <t>Fluid flow properties of the fracture damage zone surrounding large strike-slip faults</t>
  </si>
  <si>
    <t>NE/C001117/1</t>
  </si>
  <si>
    <t xml:space="preserve">Imaging faults at depth: Seismic transport properties of fault zones. </t>
  </si>
  <si>
    <t>NERC?</t>
  </si>
  <si>
    <t>Rietbrock, Rutter</t>
  </si>
  <si>
    <t>Prior</t>
  </si>
  <si>
    <t>Ti deformation and microstructure evolution</t>
  </si>
  <si>
    <t>EPSRC</t>
  </si>
  <si>
    <t>Finished</t>
  </si>
  <si>
    <t xml:space="preserve">GEES Project </t>
  </si>
  <si>
    <t xml:space="preserve">HIGHER EDUCATION ACADEMY </t>
  </si>
  <si>
    <t xml:space="preserve">IRISH ASPHALT LIMITED </t>
  </si>
  <si>
    <t>Soutsos</t>
  </si>
  <si>
    <t>Segregation and levee formation in geophysical mass flows and their feedback on runout distance</t>
  </si>
  <si>
    <t>PK</t>
  </si>
  <si>
    <t>Gray</t>
  </si>
  <si>
    <t>NE/E003206/1</t>
  </si>
  <si>
    <t>NE/F019920/1 guess end date</t>
  </si>
  <si>
    <t>NE/H001034/1</t>
  </si>
  <si>
    <t>NORTH WEST DEVELOPMENT AGENCY GUESS start/end</t>
  </si>
  <si>
    <t>Funder and Grant Code</t>
  </si>
  <si>
    <t>Hough</t>
  </si>
  <si>
    <t>NE/H012486/1</t>
  </si>
  <si>
    <t>Mecklenburgh, Rutter</t>
  </si>
  <si>
    <t>High Velocity Frictional Sliding Apparatus</t>
  </si>
  <si>
    <t>Royal Society</t>
  </si>
  <si>
    <t>s/c/frac</t>
  </si>
  <si>
    <t>TOTAL CURRENT SUBCLUSTER</t>
  </si>
  <si>
    <t>Bp</t>
  </si>
  <si>
    <t>Research Microscope Fund - Nikon</t>
  </si>
  <si>
    <t>Monitors attached to u/g/ microscopes</t>
  </si>
  <si>
    <t>??</t>
  </si>
  <si>
    <t>Deformation and metamorphism in crust and mantle</t>
  </si>
  <si>
    <t>Dobson</t>
  </si>
  <si>
    <t>Not funded</t>
  </si>
  <si>
    <t>???</t>
  </si>
  <si>
    <t>More granular flow (top priority grant for BPK)</t>
  </si>
  <si>
    <t>Pyrite deformation and SAFOD (top priority grant for APB)</t>
  </si>
  <si>
    <t>SAFOD</t>
  </si>
  <si>
    <t>Some more industry stuff: CO2 sequestration, with date a total guess</t>
  </si>
  <si>
    <t>Industry</t>
  </si>
  <si>
    <t xml:space="preserve">IP-1217-1110 'Layered' mineralisation at the Navan Zn-Pb Mine, Ireland - A story of sedimentation? </t>
  </si>
  <si>
    <t>NIGFSC</t>
  </si>
  <si>
    <t>Hf</t>
  </si>
  <si>
    <t xml:space="preserve">NIGFSC </t>
  </si>
  <si>
    <t>Total including finished grants</t>
  </si>
  <si>
    <t>SEM/EBSD?</t>
  </si>
  <si>
    <t>y</t>
  </si>
  <si>
    <t>Solidification in mafic magma chambers</t>
  </si>
  <si>
    <t>NE/F018789/1</t>
  </si>
  <si>
    <t>Microstructure evolution and grain boundary mobility during creep deformation and annealing of anhydrite rocks.</t>
  </si>
  <si>
    <t>A new method to track the evolution of rock microstructures in shear deformation (torsion) experiments.</t>
  </si>
  <si>
    <t>NE/G01034X/1</t>
  </si>
  <si>
    <t>Evolution of the physical, geochemical and mechanical properties of the Alpine Fault Zone: A journey through an active plate boundary</t>
  </si>
  <si>
    <t>NE/J024449/1</t>
  </si>
  <si>
    <t>NE/J008303/1</t>
  </si>
  <si>
    <t>Grain nucleation mechanisms during recrystallization of deforming rocks: implications for creep processes and rheology.</t>
  </si>
  <si>
    <t>Prior, Pond, Rutter</t>
  </si>
  <si>
    <t>NER/A/S/2001/01181</t>
  </si>
  <si>
    <t>MINSUBSTRDYN. Subgrain structure development in rocks and metals</t>
  </si>
  <si>
    <t>NE/D006600/1</t>
  </si>
  <si>
    <t>Mechanisms and consequences of chirally selective processes at mineral surfaces</t>
  </si>
  <si>
    <t>Preston, Raval, Prior</t>
  </si>
  <si>
    <t>NE/C003411/1</t>
  </si>
  <si>
    <t>Mudstone microstructure evolution during burial and diagenesis and effect on caprock sealing capacity.</t>
  </si>
  <si>
    <t>Worden, Prior, Aplin, Fisher</t>
  </si>
  <si>
    <t>NER/T/S/2001/00682</t>
  </si>
  <si>
    <t>Total including finished grants - EBSD</t>
  </si>
  <si>
    <t xml:space="preserve">New Phillips SEM adapted for forescatter/electron backscatter diffraction crystallographic work </t>
  </si>
  <si>
    <t>Liverpool University Research Task Force</t>
  </si>
  <si>
    <t>Linking experimental to natural rock deformation: quantitative microstructural analysis of quartz and feldspar</t>
  </si>
  <si>
    <t>NERC GR3/11768</t>
  </si>
  <si>
    <t>A new SEM configuration for quantitative tracking of microstructural changes during high temperature experiments</t>
  </si>
  <si>
    <t>NERC JR98LIPR</t>
  </si>
  <si>
    <t>Amount in subcluster (funder contrib)</t>
  </si>
  <si>
    <t>ROYAL ACADEMY OF ENGINEERING</t>
  </si>
  <si>
    <t>EUROPEAN COMMISSION</t>
  </si>
  <si>
    <t>£k</t>
  </si>
  <si>
    <t>Project Title</t>
  </si>
  <si>
    <t>PDRA</t>
  </si>
  <si>
    <t>Henri Leclere</t>
  </si>
  <si>
    <t>Nick Timms</t>
  </si>
  <si>
    <t>Sandra Piazolo</t>
  </si>
  <si>
    <t>RF</t>
  </si>
  <si>
    <t>Dan Tatham</t>
  </si>
  <si>
    <t>Elisabetta Mariani</t>
  </si>
  <si>
    <t>Delphine Charpentier</t>
  </si>
  <si>
    <t>Michel Bestmann</t>
  </si>
  <si>
    <t>Quantitative investigation of high temperature and deformation processes and developing microstructures</t>
  </si>
  <si>
    <t>Damage development in quartz: an experimental study</t>
  </si>
  <si>
    <t>John Bedford</t>
  </si>
  <si>
    <t>Ph.D.</t>
  </si>
  <si>
    <t>John MacDonald</t>
  </si>
  <si>
    <t>David McNamara</t>
  </si>
  <si>
    <t>Mark Pearce</t>
  </si>
  <si>
    <t>Angela Halfpenny</t>
  </si>
  <si>
    <t>Nick Seaton</t>
  </si>
  <si>
    <t>Magdalena Lopez Pedrosa</t>
  </si>
  <si>
    <t>M. Phil.</t>
  </si>
  <si>
    <t>Ruth Foreman</t>
  </si>
  <si>
    <t xml:space="preserve">Gareth Seward </t>
  </si>
  <si>
    <t>Heather Sheldon</t>
  </si>
  <si>
    <t>Janet Watkins</t>
  </si>
  <si>
    <t xml:space="preserve">Lisa Worrell </t>
  </si>
  <si>
    <t>Tamsin Lapworth</t>
  </si>
  <si>
    <t>Patrick Trimby</t>
  </si>
  <si>
    <t>The effects of overprinting on rock fabrics and isotopic ages: the Lewisian Complex as a case study</t>
  </si>
  <si>
    <t>How do eclogites deform in subduction and collision zones? - an Alpine study</t>
  </si>
  <si>
    <t>Microstructural constraints on the Tectonothermal Evolution of the Lewisian Gneiss, NW Scotland</t>
  </si>
  <si>
    <t>Recrystallization microstructures and mechanisms in quartzites and marbles</t>
  </si>
  <si>
    <t>Mechanisms of nucleation during recrystallization in steels</t>
  </si>
  <si>
    <t>The effectiveness of automated electron backscatter diffraction in the analysis of rock forming minerals and metals</t>
  </si>
  <si>
    <t>The structural, microstructural and metamorphic evolution of the Drøsdal eclogite body, Western Norway</t>
  </si>
  <si>
    <t>The development of high temperature scanning electron microscopy and electron backscatter diffraction with application to the study of phase transformations.</t>
  </si>
  <si>
    <t>Numerical Modelling of Reactive Fluid Flow and Deformation in Geological Systems  </t>
  </si>
  <si>
    <t>Rotation of sphere on a plate experiments</t>
  </si>
  <si>
    <t>The origin of igneous cumulates: integrated studies of peridotites from the Western layered Series of the Rum layered intrusion </t>
  </si>
  <si>
    <t>The deformation of monomineralic and bi-mineralic rocks</t>
  </si>
  <si>
    <t>Quantifying microstructures - the development and application of a new technique to quartzitic shear zones</t>
  </si>
  <si>
    <t>Research position</t>
  </si>
  <si>
    <t>Liv. Univ.</t>
  </si>
  <si>
    <t>NERC (tied)</t>
  </si>
  <si>
    <t>Corus</t>
  </si>
  <si>
    <t>Self?</t>
  </si>
  <si>
    <t>ongoing</t>
  </si>
  <si>
    <t>Gypsum reactions and mixed fluids</t>
  </si>
  <si>
    <t>Maurizio Bartozzi</t>
  </si>
  <si>
    <t>Aziz Rahimi-Chakdel</t>
  </si>
  <si>
    <t>Craig Barrie</t>
  </si>
  <si>
    <t>Rebecca Hildyard</t>
  </si>
  <si>
    <t>Visitor</t>
  </si>
  <si>
    <t>Ursula Weber</t>
  </si>
  <si>
    <t>Frank Brenker</t>
  </si>
  <si>
    <t>Craig Storey</t>
  </si>
  <si>
    <t>Richard Spiess</t>
  </si>
  <si>
    <t>Luca Peruzzo</t>
  </si>
  <si>
    <t>Ruth Wightman</t>
  </si>
  <si>
    <t>Zhongyan Zhao</t>
  </si>
  <si>
    <t>Virginia Toy</t>
  </si>
  <si>
    <t>Rachel Sides</t>
  </si>
  <si>
    <t>Guo Jinghui</t>
  </si>
  <si>
    <t>Lauren Howard</t>
  </si>
  <si>
    <t>V Sursaeva</t>
  </si>
  <si>
    <t>Sasha Haddad</t>
  </si>
  <si>
    <t>Marsha French</t>
  </si>
  <si>
    <t>Quartz growth : understanding porosity-preserving microcrystalline quartz through EBSD, TEM, and NanoSIMS examination of low temperature silica</t>
  </si>
  <si>
    <t>Microstructures of quartz cement in sandstones : a cathodoluminescence (CL) and electron backscatter diffraction study (EBSD)</t>
  </si>
  <si>
    <t>What controls the inclusion of quartz crystals in porphyroblasts : implications for texture analysis and tectonic interpretations?</t>
  </si>
  <si>
    <t>An electron backscatter diffraction approach to understanding pyrite evolution from its genesis to its near destruction</t>
  </si>
  <si>
    <t>The textures and microstructures of the calcium sulphate minerals anhydrite, gypsum and bassanite</t>
  </si>
  <si>
    <t>Researcher</t>
  </si>
  <si>
    <t>Zhenting Jiang, Norio Shigematsu</t>
  </si>
  <si>
    <t>Phil Bland</t>
  </si>
  <si>
    <t>Lasar Shvindlerman</t>
  </si>
  <si>
    <t>Caroline Boulton</t>
  </si>
  <si>
    <t>Michael Allen</t>
  </si>
  <si>
    <t>The character of the brittle-plastic transition (BPT) at seismogenic depths in the Alpine Fault Zone of New Zealand.</t>
  </si>
  <si>
    <t>The Feedback Between Volatiles and Mantle Dynamics</t>
  </si>
  <si>
    <t>NE/M000060/1</t>
  </si>
  <si>
    <t>The Strength of the Lower Mantle</t>
  </si>
  <si>
    <t>NE/L007363/1</t>
  </si>
  <si>
    <t>Miguel Moreno-Asanza</t>
  </si>
  <si>
    <t>Juan Jimenez-Millan</t>
  </si>
  <si>
    <t>Merce Fernandez Roig</t>
  </si>
  <si>
    <t>2010-2012</t>
  </si>
  <si>
    <t>Jackie Kendrick</t>
  </si>
  <si>
    <t>Natasha Stephen</t>
  </si>
  <si>
    <t>Edward Dempsey</t>
  </si>
  <si>
    <t>'The Kinematics, Rheology, Structure and Anisotropy of the Alpine Schist Derived Alpine Fault Zone Mylonites, New Zealand'</t>
  </si>
  <si>
    <t>NW Construction Knowledge Hub - cementless concrete</t>
  </si>
  <si>
    <t>Ultra High Performance Fibre Reinforced Cementless Concrete</t>
  </si>
  <si>
    <t>CARBON TRUST</t>
  </si>
  <si>
    <t>Grain boundary hierarchical analysis of quartz mylonites</t>
  </si>
  <si>
    <t>Seyed Massoud Homam</t>
  </si>
  <si>
    <t>Iranian government</t>
  </si>
  <si>
    <t>Petrology of the Ardara aureole</t>
  </si>
  <si>
    <t>Anastasis Hadjierakleous</t>
  </si>
  <si>
    <t>Development of Geopolymer Concrete (cementless)</t>
  </si>
  <si>
    <t>current</t>
  </si>
  <si>
    <t>Self-funding (part-time)</t>
  </si>
  <si>
    <t>1999</t>
  </si>
  <si>
    <t>Katja Freitag (Colorado School of Mines)</t>
  </si>
  <si>
    <t>Microstructure of Green's Creek, Alaska, sulphide minerals.</t>
  </si>
  <si>
    <t>No development on this</t>
  </si>
  <si>
    <t>APB</t>
  </si>
  <si>
    <t>2007</t>
  </si>
  <si>
    <t>2010</t>
  </si>
  <si>
    <t>2011</t>
  </si>
  <si>
    <t>2006</t>
  </si>
  <si>
    <t>IP/907/0506 An electron backscatter diffraction approach to understanding pyrite evolution from its genesis to its destruction</t>
  </si>
  <si>
    <t>Boyle &amp; Barrie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</si>
</sst>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dd/mm/yy;@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8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18">
    <xf numFmtId="0" fontId="0" fillId="0" borderId="0" xfId="0"/>
    <xf numFmtId="15" fontId="2" fillId="0" borderId="1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5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15" fontId="2" fillId="0" borderId="3" xfId="0" applyNumberFormat="1" applyFont="1" applyBorder="1" applyAlignment="1">
      <alignment horizontal="left" vertical="top"/>
    </xf>
    <xf numFmtId="15" fontId="2" fillId="0" borderId="4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/>
    </xf>
    <xf numFmtId="15" fontId="2" fillId="0" borderId="0" xfId="0" applyNumberFormat="1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164" fontId="3" fillId="2" borderId="2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6" fillId="0" borderId="0" xfId="1" applyFont="1" applyAlignment="1">
      <alignment vertical="top" wrapText="1"/>
    </xf>
    <xf numFmtId="0" fontId="2" fillId="0" borderId="0" xfId="0" applyNumberFormat="1" applyFont="1" applyFill="1" applyBorder="1" applyAlignment="1">
      <alignment horizontal="left" vertical="top"/>
    </xf>
    <xf numFmtId="0" fontId="9" fillId="0" borderId="0" xfId="2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Fill="1" applyAlignment="1">
      <alignment horizontal="left" vertical="top"/>
    </xf>
    <xf numFmtId="0" fontId="9" fillId="3" borderId="0" xfId="2" applyNumberFormat="1" applyFont="1" applyFill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15" fontId="2" fillId="0" borderId="2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1" fontId="2" fillId="0" borderId="2" xfId="0" applyNumberFormat="1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left" vertical="top"/>
    </xf>
    <xf numFmtId="1" fontId="3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 wrapText="1"/>
    </xf>
    <xf numFmtId="0" fontId="6" fillId="0" borderId="2" xfId="1" applyFont="1" applyBorder="1" applyAlignment="1">
      <alignment vertical="top" wrapText="1"/>
    </xf>
    <xf numFmtId="0" fontId="2" fillId="0" borderId="2" xfId="0" applyNumberFormat="1" applyFont="1" applyFill="1" applyBorder="1" applyAlignment="1">
      <alignment horizontal="left" vertical="top"/>
    </xf>
    <xf numFmtId="0" fontId="9" fillId="0" borderId="2" xfId="2" applyNumberFormat="1" applyFont="1" applyFill="1" applyBorder="1" applyAlignment="1">
      <alignment horizontal="left" vertical="top" wrapText="1"/>
    </xf>
    <xf numFmtId="0" fontId="12" fillId="0" borderId="2" xfId="2" applyNumberFormat="1" applyFont="1" applyFill="1" applyBorder="1" applyAlignment="1">
      <alignment horizontal="left" vertical="top" wrapText="1"/>
    </xf>
    <xf numFmtId="15" fontId="9" fillId="0" borderId="2" xfId="2" applyNumberFormat="1" applyFont="1" applyFill="1" applyBorder="1" applyAlignment="1">
      <alignment horizontal="left" vertical="top" wrapText="1"/>
    </xf>
    <xf numFmtId="2" fontId="9" fillId="0" borderId="2" xfId="2" applyNumberFormat="1" applyFont="1" applyFill="1" applyBorder="1" applyAlignment="1">
      <alignment horizontal="right" vertical="top" wrapText="1"/>
    </xf>
    <xf numFmtId="2" fontId="9" fillId="0" borderId="2" xfId="2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1" fontId="3" fillId="2" borderId="2" xfId="0" applyNumberFormat="1" applyFont="1" applyFill="1" applyBorder="1" applyAlignment="1">
      <alignment horizontal="right" vertical="top" wrapText="1"/>
    </xf>
    <xf numFmtId="1" fontId="3" fillId="0" borderId="2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1" fontId="2" fillId="0" borderId="0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15" fontId="9" fillId="0" borderId="0" xfId="2" applyNumberFormat="1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/>
    </xf>
    <xf numFmtId="2" fontId="9" fillId="0" borderId="0" xfId="2" applyNumberFormat="1" applyFont="1" applyFill="1" applyBorder="1" applyAlignment="1">
      <alignment horizontal="right" vertical="top" wrapText="1"/>
    </xf>
    <xf numFmtId="2" fontId="9" fillId="0" borderId="0" xfId="2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13" fillId="0" borderId="2" xfId="0" applyFont="1" applyBorder="1" applyAlignment="1">
      <alignment vertical="top" wrapText="1"/>
    </xf>
    <xf numFmtId="15" fontId="13" fillId="0" borderId="2" xfId="0" applyNumberFormat="1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15" fontId="13" fillId="0" borderId="0" xfId="2" applyNumberFormat="1" applyFont="1" applyFill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/>
    </xf>
    <xf numFmtId="0" fontId="13" fillId="0" borderId="0" xfId="2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top"/>
    </xf>
    <xf numFmtId="2" fontId="13" fillId="0" borderId="0" xfId="2" applyNumberFormat="1" applyFont="1" applyFill="1" applyBorder="1" applyAlignment="1">
      <alignment horizontal="right" vertical="top" wrapText="1"/>
    </xf>
    <xf numFmtId="1" fontId="13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2" fontId="13" fillId="0" borderId="0" xfId="2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15" fontId="13" fillId="0" borderId="0" xfId="2" quotePrefix="1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164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/>
    </xf>
    <xf numFmtId="1" fontId="15" fillId="0" borderId="0" xfId="0" applyNumberFormat="1" applyFont="1" applyAlignment="1">
      <alignment horizontal="right" vertical="top"/>
    </xf>
    <xf numFmtId="15" fontId="15" fillId="0" borderId="1" xfId="0" applyNumberFormat="1" applyFont="1" applyBorder="1" applyAlignment="1">
      <alignment horizontal="left" vertical="top"/>
    </xf>
    <xf numFmtId="1" fontId="15" fillId="0" borderId="0" xfId="0" applyNumberFormat="1" applyFont="1" applyAlignment="1">
      <alignment horizontal="left" vertical="top"/>
    </xf>
    <xf numFmtId="1" fontId="15" fillId="0" borderId="0" xfId="0" applyNumberFormat="1" applyFont="1" applyAlignment="1">
      <alignment horizontal="left" vertical="top" wrapText="1"/>
    </xf>
    <xf numFmtId="14" fontId="15" fillId="0" borderId="1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164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/>
    </xf>
    <xf numFmtId="1" fontId="13" fillId="0" borderId="0" xfId="0" applyNumberFormat="1" applyFont="1" applyAlignment="1">
      <alignment horizontal="right" vertical="top"/>
    </xf>
    <xf numFmtId="15" fontId="13" fillId="0" borderId="0" xfId="0" applyNumberFormat="1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1" fontId="13" fillId="0" borderId="0" xfId="0" applyNumberFormat="1" applyFont="1" applyAlignment="1">
      <alignment horizontal="left" vertical="top"/>
    </xf>
    <xf numFmtId="1" fontId="13" fillId="0" borderId="0" xfId="0" applyNumberFormat="1" applyFont="1" applyAlignment="1">
      <alignment horizontal="left" vertical="top" wrapText="1"/>
    </xf>
    <xf numFmtId="15" fontId="13" fillId="0" borderId="4" xfId="0" quotePrefix="1" applyNumberFormat="1" applyFont="1" applyBorder="1" applyAlignment="1">
      <alignment horizontal="left" vertical="top"/>
    </xf>
    <xf numFmtId="15" fontId="13" fillId="0" borderId="1" xfId="0" quotePrefix="1" applyNumberFormat="1" applyFont="1" applyBorder="1" applyAlignment="1">
      <alignment horizontal="left" vertical="top"/>
    </xf>
    <xf numFmtId="6" fontId="0" fillId="0" borderId="0" xfId="0" applyNumberFormat="1"/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otw.nerc.ac.uk/list_full.asp?pcode=NE%2FD006600%2F1" TargetMode="External"/><Relationship Id="rId13" Type="http://schemas.openxmlformats.org/officeDocument/2006/relationships/hyperlink" Target="http://gotw.nerc.ac.uk/list_full.asp?pcode=NE%2FJ024449%2F1" TargetMode="External"/><Relationship Id="rId3" Type="http://schemas.openxmlformats.org/officeDocument/2006/relationships/hyperlink" Target="http://gotw.nerc.ac.uk/list_full.asp?pcode=NE%2FH012486%2F1" TargetMode="External"/><Relationship Id="rId7" Type="http://schemas.openxmlformats.org/officeDocument/2006/relationships/hyperlink" Target="http://gotw.nerc.ac.uk/list_full.asp?pcode=NER%2FA%2FS%2F2001%2F01181" TargetMode="External"/><Relationship Id="rId12" Type="http://schemas.openxmlformats.org/officeDocument/2006/relationships/hyperlink" Target="http://gotw.nerc.ac.uk/list_full.asp?pcode=NE%2FL007363%2F1" TargetMode="External"/><Relationship Id="rId2" Type="http://schemas.openxmlformats.org/officeDocument/2006/relationships/hyperlink" Target="http://gotw.nerc.ac.uk/list_full.asp?pcode=NE%2FH001034%2F1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gotw.nerc.ac.uk/list_full.asp?pcode=NE%2FF018789%2F1" TargetMode="External"/><Relationship Id="rId6" Type="http://schemas.openxmlformats.org/officeDocument/2006/relationships/hyperlink" Target="http://gotw.nerc.ac.uk/list_full.asp?pcode=NE%2FJ008303%2F1" TargetMode="External"/><Relationship Id="rId11" Type="http://schemas.openxmlformats.org/officeDocument/2006/relationships/hyperlink" Target="http://gotw.nerc.ac.uk/list_full.asp?pcode=NE%2FM000060%2F1" TargetMode="External"/><Relationship Id="rId5" Type="http://schemas.openxmlformats.org/officeDocument/2006/relationships/hyperlink" Target="http://gotw.nerc.ac.uk/list_full.asp?pcode=NE%2FJ024449%2F1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gotw.nerc.ac.uk/list_full.asp?pcode=NER%2FT%2FS%2F2001%2F00682" TargetMode="External"/><Relationship Id="rId4" Type="http://schemas.openxmlformats.org/officeDocument/2006/relationships/hyperlink" Target="http://gotw.nerc.ac.uk/list_full.asp?pcode=NE%2FG01034X%2F1" TargetMode="External"/><Relationship Id="rId9" Type="http://schemas.openxmlformats.org/officeDocument/2006/relationships/hyperlink" Target="http://gotw.nerc.ac.uk/list_full.asp?pcode=NE%2FC003411%2F1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tabSelected="1" workbookViewId="0">
      <pane ySplit="1" topLeftCell="A2" activePane="bottomLeft" state="frozen"/>
      <selection pane="bottomLeft" activeCell="B76" sqref="B76"/>
    </sheetView>
  </sheetViews>
  <sheetFormatPr defaultRowHeight="12.75" x14ac:dyDescent="0.25"/>
  <cols>
    <col min="1" max="1" width="12.140625" style="4" customWidth="1"/>
    <col min="2" max="2" width="17.28515625" style="3" customWidth="1"/>
    <col min="3" max="3" width="68" style="3" customWidth="1"/>
    <col min="4" max="4" width="10.140625" style="28" hidden="1" customWidth="1"/>
    <col min="5" max="9" width="4.7109375" style="4" hidden="1" customWidth="1"/>
    <col min="10" max="10" width="13.7109375" style="3" hidden="1" customWidth="1"/>
    <col min="11" max="11" width="7.28515625" style="4" hidden="1" customWidth="1"/>
    <col min="12" max="12" width="4.7109375" style="4" hidden="1" customWidth="1"/>
    <col min="13" max="13" width="6.28515625" style="67" customWidth="1"/>
    <col min="14" max="14" width="10.140625" style="4" hidden="1" customWidth="1"/>
    <col min="15" max="15" width="4.7109375" style="4" hidden="1" customWidth="1"/>
    <col min="16" max="16" width="9.28515625" style="4" hidden="1" customWidth="1"/>
    <col min="17" max="17" width="10.7109375" style="4" bestFit="1" customWidth="1"/>
    <col min="18" max="18" width="10.140625" style="4" bestFit="1" customWidth="1"/>
    <col min="19" max="19" width="24.28515625" style="3" customWidth="1"/>
    <col min="20" max="16384" width="9.140625" style="4"/>
  </cols>
  <sheetData>
    <row r="1" spans="1:21" s="9" customFormat="1" ht="57" customHeight="1" x14ac:dyDescent="0.25">
      <c r="A1" s="78" t="s">
        <v>144</v>
      </c>
      <c r="B1" s="78" t="s">
        <v>175</v>
      </c>
      <c r="C1" s="10" t="s">
        <v>103</v>
      </c>
      <c r="D1" s="26" t="s">
        <v>9</v>
      </c>
      <c r="E1" s="10" t="s">
        <v>14</v>
      </c>
      <c r="F1" s="10" t="s">
        <v>15</v>
      </c>
      <c r="G1" s="10" t="s">
        <v>39</v>
      </c>
      <c r="H1" s="10" t="s">
        <v>16</v>
      </c>
      <c r="I1" s="10" t="s">
        <v>17</v>
      </c>
      <c r="J1" s="10" t="s">
        <v>23</v>
      </c>
      <c r="K1" s="10" t="s">
        <v>10</v>
      </c>
      <c r="L1" s="10" t="s">
        <v>6</v>
      </c>
      <c r="M1" s="64" t="s">
        <v>102</v>
      </c>
      <c r="N1" s="10" t="s">
        <v>99</v>
      </c>
      <c r="O1" s="10" t="s">
        <v>51</v>
      </c>
      <c r="P1" s="10" t="s">
        <v>11</v>
      </c>
      <c r="Q1" s="10" t="s">
        <v>12</v>
      </c>
      <c r="R1" s="10" t="s">
        <v>13</v>
      </c>
      <c r="S1" s="10" t="s">
        <v>45</v>
      </c>
      <c r="T1" s="9" t="s">
        <v>71</v>
      </c>
    </row>
    <row r="2" spans="1:21" ht="26.1" customHeight="1" x14ac:dyDescent="0.25">
      <c r="A2" s="4" t="s">
        <v>104</v>
      </c>
      <c r="C2" s="50" t="s">
        <v>182</v>
      </c>
      <c r="D2" s="37"/>
      <c r="E2" s="38"/>
      <c r="F2" s="38"/>
      <c r="G2" s="38"/>
      <c r="H2" s="38"/>
      <c r="I2" s="38"/>
      <c r="J2" s="39"/>
      <c r="K2" s="38"/>
      <c r="L2" s="38"/>
      <c r="M2" s="65">
        <v>362</v>
      </c>
      <c r="N2" s="38"/>
      <c r="O2" s="38"/>
      <c r="P2" s="38"/>
      <c r="Q2" s="40">
        <v>41821</v>
      </c>
      <c r="R2" s="40">
        <v>43646</v>
      </c>
      <c r="S2" s="39" t="s">
        <v>183</v>
      </c>
      <c r="T2" s="16" t="s">
        <v>72</v>
      </c>
    </row>
    <row r="3" spans="1:21" ht="26.1" customHeight="1" x14ac:dyDescent="0.25">
      <c r="A3" s="4" t="s">
        <v>104</v>
      </c>
      <c r="C3" s="50" t="s">
        <v>184</v>
      </c>
      <c r="D3" s="37"/>
      <c r="E3" s="38"/>
      <c r="F3" s="38"/>
      <c r="G3" s="38"/>
      <c r="H3" s="38"/>
      <c r="I3" s="38"/>
      <c r="J3" s="39"/>
      <c r="K3" s="38"/>
      <c r="L3" s="38"/>
      <c r="M3" s="65">
        <v>346</v>
      </c>
      <c r="N3" s="38"/>
      <c r="O3" s="38"/>
      <c r="P3" s="38"/>
      <c r="Q3" s="40">
        <v>41730</v>
      </c>
      <c r="R3" s="40">
        <v>42825</v>
      </c>
      <c r="S3" s="39" t="s">
        <v>185</v>
      </c>
      <c r="T3" s="16" t="s">
        <v>72</v>
      </c>
    </row>
    <row r="4" spans="1:21" s="2" customFormat="1" ht="26.1" hidden="1" customHeight="1" x14ac:dyDescent="0.25">
      <c r="A4" s="4" t="s">
        <v>104</v>
      </c>
      <c r="B4" s="3" t="s">
        <v>179</v>
      </c>
      <c r="C4" s="50" t="s">
        <v>78</v>
      </c>
      <c r="D4" s="37">
        <v>40724</v>
      </c>
      <c r="E4" s="38"/>
      <c r="F4" s="38">
        <v>1</v>
      </c>
      <c r="G4" s="38"/>
      <c r="H4" s="38">
        <v>1</v>
      </c>
      <c r="I4" s="38"/>
      <c r="J4" s="39"/>
      <c r="K4" s="38"/>
      <c r="L4" s="38" t="s">
        <v>6</v>
      </c>
      <c r="M4" s="65">
        <f>N4/1000</f>
        <v>488.44499999999999</v>
      </c>
      <c r="N4" s="38">
        <f t="shared" ref="N4:N14" si="0">O4*P4</f>
        <v>488445</v>
      </c>
      <c r="O4" s="38">
        <v>1</v>
      </c>
      <c r="P4" s="38">
        <v>488445</v>
      </c>
      <c r="Q4" s="40">
        <v>41244</v>
      </c>
      <c r="R4" s="40">
        <v>42521</v>
      </c>
      <c r="S4" s="39" t="s">
        <v>79</v>
      </c>
      <c r="T4" s="16" t="s">
        <v>72</v>
      </c>
    </row>
    <row r="5" spans="1:21" s="2" customFormat="1" ht="26.1" customHeight="1" x14ac:dyDescent="0.25">
      <c r="A5" s="4" t="s">
        <v>104</v>
      </c>
      <c r="B5" s="3" t="s">
        <v>179</v>
      </c>
      <c r="C5" s="50" t="s">
        <v>78</v>
      </c>
      <c r="D5" s="37">
        <v>40724</v>
      </c>
      <c r="E5" s="38"/>
      <c r="F5" s="38">
        <v>1</v>
      </c>
      <c r="G5" s="38"/>
      <c r="H5" s="38">
        <v>1</v>
      </c>
      <c r="I5" s="38"/>
      <c r="J5" s="39"/>
      <c r="K5" s="38"/>
      <c r="L5" s="38" t="s">
        <v>6</v>
      </c>
      <c r="M5" s="65">
        <f>N5/1000</f>
        <v>488.44499999999999</v>
      </c>
      <c r="N5" s="38">
        <f>O5*P5</f>
        <v>488445</v>
      </c>
      <c r="O5" s="38">
        <v>1</v>
      </c>
      <c r="P5" s="38">
        <v>488445</v>
      </c>
      <c r="Q5" s="40">
        <v>41244</v>
      </c>
      <c r="R5" s="40">
        <v>42766</v>
      </c>
      <c r="S5" s="39" t="s">
        <v>79</v>
      </c>
      <c r="T5" s="16" t="s">
        <v>72</v>
      </c>
    </row>
    <row r="6" spans="1:21" s="2" customFormat="1" ht="26.1" customHeight="1" x14ac:dyDescent="0.25">
      <c r="A6" s="4" t="s">
        <v>104</v>
      </c>
      <c r="B6" s="3" t="s">
        <v>105</v>
      </c>
      <c r="C6" s="50" t="s">
        <v>0</v>
      </c>
      <c r="D6" s="41">
        <v>40724</v>
      </c>
      <c r="E6" s="38"/>
      <c r="F6" s="42">
        <v>1</v>
      </c>
      <c r="G6" s="42"/>
      <c r="H6" s="42">
        <v>1</v>
      </c>
      <c r="I6" s="42">
        <v>2</v>
      </c>
      <c r="J6" s="39"/>
      <c r="K6" s="38"/>
      <c r="L6" s="38" t="s">
        <v>6</v>
      </c>
      <c r="M6" s="65">
        <f t="shared" ref="M6:M25" si="1">N6/1000</f>
        <v>471.77499999999998</v>
      </c>
      <c r="N6" s="38">
        <f t="shared" si="0"/>
        <v>471775</v>
      </c>
      <c r="O6" s="38">
        <v>1</v>
      </c>
      <c r="P6" s="38">
        <v>471775</v>
      </c>
      <c r="Q6" s="40">
        <v>41182</v>
      </c>
      <c r="R6" s="40">
        <v>42855</v>
      </c>
      <c r="S6" s="39" t="s">
        <v>80</v>
      </c>
      <c r="T6" s="16" t="s">
        <v>72</v>
      </c>
    </row>
    <row r="7" spans="1:21" s="2" customFormat="1" ht="26.1" hidden="1" customHeight="1" x14ac:dyDescent="0.25">
      <c r="B7" s="22"/>
      <c r="C7" s="39" t="s">
        <v>38</v>
      </c>
      <c r="D7" s="37"/>
      <c r="E7" s="43"/>
      <c r="F7" s="43"/>
      <c r="G7" s="43">
        <v>1</v>
      </c>
      <c r="H7" s="43"/>
      <c r="I7" s="43"/>
      <c r="J7" s="44" t="s">
        <v>40</v>
      </c>
      <c r="K7" s="38"/>
      <c r="L7" s="38" t="s">
        <v>6</v>
      </c>
      <c r="M7" s="65">
        <f t="shared" si="1"/>
        <v>132.2475</v>
      </c>
      <c r="N7" s="38">
        <f t="shared" si="0"/>
        <v>132247.5</v>
      </c>
      <c r="O7" s="38">
        <v>0.5</v>
      </c>
      <c r="P7" s="38">
        <v>264495</v>
      </c>
      <c r="Q7" s="40">
        <v>39326</v>
      </c>
      <c r="R7" s="40">
        <v>40694</v>
      </c>
      <c r="S7" s="39" t="s">
        <v>41</v>
      </c>
    </row>
    <row r="8" spans="1:21" s="2" customFormat="1" ht="26.1" customHeight="1" x14ac:dyDescent="0.25">
      <c r="A8" s="4" t="s">
        <v>104</v>
      </c>
      <c r="B8" s="3" t="s">
        <v>109</v>
      </c>
      <c r="C8" s="45" t="s">
        <v>4</v>
      </c>
      <c r="D8" s="41">
        <v>40505</v>
      </c>
      <c r="E8" s="42"/>
      <c r="F8" s="42"/>
      <c r="G8" s="42"/>
      <c r="H8" s="42">
        <v>2</v>
      </c>
      <c r="I8" s="42">
        <v>1</v>
      </c>
      <c r="J8" s="46" t="s">
        <v>46</v>
      </c>
      <c r="K8" s="47"/>
      <c r="L8" s="47" t="s">
        <v>6</v>
      </c>
      <c r="M8" s="65">
        <f t="shared" si="1"/>
        <v>84</v>
      </c>
      <c r="N8" s="38">
        <f t="shared" si="0"/>
        <v>84000</v>
      </c>
      <c r="O8" s="38">
        <v>1</v>
      </c>
      <c r="P8" s="48">
        <v>84000</v>
      </c>
      <c r="Q8" s="40">
        <v>40545</v>
      </c>
      <c r="R8" s="40">
        <v>40714</v>
      </c>
      <c r="S8" s="49" t="s">
        <v>5</v>
      </c>
      <c r="T8" s="4" t="s">
        <v>72</v>
      </c>
    </row>
    <row r="9" spans="1:21" s="2" customFormat="1" ht="26.1" customHeight="1" x14ac:dyDescent="0.25">
      <c r="A9" s="4" t="s">
        <v>104</v>
      </c>
      <c r="B9" s="3" t="s">
        <v>109</v>
      </c>
      <c r="C9" s="82" t="s">
        <v>195</v>
      </c>
      <c r="D9" s="37"/>
      <c r="E9" s="43">
        <v>1</v>
      </c>
      <c r="F9" s="43"/>
      <c r="G9" s="43"/>
      <c r="H9" s="43"/>
      <c r="I9" s="43"/>
      <c r="J9" s="44" t="s">
        <v>37</v>
      </c>
      <c r="K9" s="38"/>
      <c r="L9" s="38" t="s">
        <v>6</v>
      </c>
      <c r="M9" s="65">
        <f t="shared" si="1"/>
        <v>119.6</v>
      </c>
      <c r="N9" s="38">
        <f t="shared" si="0"/>
        <v>119600</v>
      </c>
      <c r="O9" s="38">
        <v>0.4</v>
      </c>
      <c r="P9" s="38">
        <v>299000</v>
      </c>
      <c r="Q9" s="83">
        <v>40299</v>
      </c>
      <c r="R9" s="83">
        <v>41364</v>
      </c>
      <c r="S9" s="84" t="s">
        <v>196</v>
      </c>
      <c r="T9" s="4" t="s">
        <v>72</v>
      </c>
      <c r="U9" s="2" t="s">
        <v>209</v>
      </c>
    </row>
    <row r="10" spans="1:21" s="2" customFormat="1" ht="26.1" customHeight="1" x14ac:dyDescent="0.25">
      <c r="B10" s="22"/>
      <c r="C10" s="39" t="s">
        <v>21</v>
      </c>
      <c r="D10" s="37"/>
      <c r="E10" s="43"/>
      <c r="F10" s="43">
        <v>2</v>
      </c>
      <c r="G10" s="43"/>
      <c r="H10" s="43"/>
      <c r="I10" s="43"/>
      <c r="J10" s="44" t="s">
        <v>24</v>
      </c>
      <c r="K10" s="38"/>
      <c r="L10" s="38" t="s">
        <v>6</v>
      </c>
      <c r="M10" s="65">
        <f t="shared" si="1"/>
        <v>498.4</v>
      </c>
      <c r="N10" s="38">
        <f t="shared" si="0"/>
        <v>498400</v>
      </c>
      <c r="O10" s="47">
        <v>0.8</v>
      </c>
      <c r="P10" s="38">
        <v>623000</v>
      </c>
      <c r="Q10" s="40">
        <v>39722</v>
      </c>
      <c r="R10" s="40">
        <v>40817</v>
      </c>
      <c r="S10" s="39" t="s">
        <v>22</v>
      </c>
    </row>
    <row r="11" spans="1:21" s="2" customFormat="1" ht="26.1" customHeight="1" x14ac:dyDescent="0.25">
      <c r="B11" s="22"/>
      <c r="C11" s="50" t="s">
        <v>75</v>
      </c>
      <c r="D11" s="37"/>
      <c r="E11" s="43"/>
      <c r="F11" s="43"/>
      <c r="G11" s="43"/>
      <c r="H11" s="43">
        <v>2</v>
      </c>
      <c r="I11" s="43"/>
      <c r="J11" s="44"/>
      <c r="K11" s="38"/>
      <c r="L11" s="38" t="s">
        <v>6</v>
      </c>
      <c r="M11" s="65">
        <f t="shared" si="1"/>
        <v>76.045000000000002</v>
      </c>
      <c r="N11" s="38">
        <f t="shared" si="0"/>
        <v>76045</v>
      </c>
      <c r="O11" s="47">
        <v>1</v>
      </c>
      <c r="P11" s="38">
        <v>76045</v>
      </c>
      <c r="Q11" s="40">
        <v>40179</v>
      </c>
      <c r="R11" s="40">
        <v>41274</v>
      </c>
      <c r="S11" s="39" t="s">
        <v>43</v>
      </c>
      <c r="T11" s="2" t="s">
        <v>72</v>
      </c>
    </row>
    <row r="12" spans="1:21" s="2" customFormat="1" ht="26.1" customHeight="1" x14ac:dyDescent="0.25">
      <c r="B12" s="22"/>
      <c r="C12" s="50" t="s">
        <v>18</v>
      </c>
      <c r="D12" s="37"/>
      <c r="E12" s="43"/>
      <c r="F12" s="43">
        <v>2</v>
      </c>
      <c r="G12" s="43"/>
      <c r="H12" s="43">
        <v>2</v>
      </c>
      <c r="I12" s="43"/>
      <c r="J12" s="44" t="s">
        <v>30</v>
      </c>
      <c r="K12" s="38"/>
      <c r="L12" s="51" t="s">
        <v>6</v>
      </c>
      <c r="M12" s="65">
        <f t="shared" si="1"/>
        <v>80.945999999999998</v>
      </c>
      <c r="N12" s="38">
        <f t="shared" si="0"/>
        <v>80946</v>
      </c>
      <c r="O12" s="47">
        <v>1</v>
      </c>
      <c r="P12" s="38">
        <v>80946</v>
      </c>
      <c r="Q12" s="40">
        <v>40179</v>
      </c>
      <c r="R12" s="40">
        <v>41274</v>
      </c>
      <c r="S12" s="39" t="s">
        <v>47</v>
      </c>
      <c r="T12" s="2" t="s">
        <v>72</v>
      </c>
    </row>
    <row r="13" spans="1:21" s="2" customFormat="1" ht="26.1" customHeight="1" x14ac:dyDescent="0.25">
      <c r="B13" s="22"/>
      <c r="C13" s="50" t="s">
        <v>76</v>
      </c>
      <c r="D13" s="37"/>
      <c r="E13" s="43"/>
      <c r="F13" s="43"/>
      <c r="G13" s="43"/>
      <c r="H13" s="43"/>
      <c r="I13" s="43"/>
      <c r="J13" s="44"/>
      <c r="K13" s="38"/>
      <c r="L13" s="38" t="s">
        <v>6</v>
      </c>
      <c r="M13" s="65">
        <f t="shared" si="1"/>
        <v>29.459</v>
      </c>
      <c r="N13" s="38">
        <f t="shared" si="0"/>
        <v>29459</v>
      </c>
      <c r="O13" s="38">
        <v>1</v>
      </c>
      <c r="P13" s="38">
        <v>29459</v>
      </c>
      <c r="Q13" s="40">
        <v>39845</v>
      </c>
      <c r="R13" s="40">
        <v>40877</v>
      </c>
      <c r="S13" s="39" t="s">
        <v>77</v>
      </c>
      <c r="T13" s="2" t="s">
        <v>72</v>
      </c>
    </row>
    <row r="14" spans="1:21" ht="26.1" customHeight="1" x14ac:dyDescent="0.25">
      <c r="A14" s="2"/>
      <c r="B14" s="22"/>
      <c r="C14" s="50" t="s">
        <v>73</v>
      </c>
      <c r="D14" s="37"/>
      <c r="E14" s="43"/>
      <c r="F14" s="43"/>
      <c r="G14" s="43"/>
      <c r="H14" s="43">
        <v>1</v>
      </c>
      <c r="I14" s="43"/>
      <c r="J14" s="44"/>
      <c r="K14" s="38"/>
      <c r="L14" s="38" t="s">
        <v>6</v>
      </c>
      <c r="M14" s="65">
        <f t="shared" si="1"/>
        <v>25.722999999999999</v>
      </c>
      <c r="N14" s="38">
        <f t="shared" si="0"/>
        <v>25723</v>
      </c>
      <c r="O14" s="47">
        <v>1</v>
      </c>
      <c r="P14" s="38">
        <v>25723</v>
      </c>
      <c r="Q14" s="40">
        <v>39800</v>
      </c>
      <c r="R14" s="40">
        <v>41182</v>
      </c>
      <c r="S14" s="39" t="s">
        <v>74</v>
      </c>
      <c r="T14" s="2" t="s">
        <v>72</v>
      </c>
    </row>
    <row r="15" spans="1:21" ht="26.1" customHeight="1" x14ac:dyDescent="0.25">
      <c r="A15" s="2"/>
      <c r="B15" s="22"/>
      <c r="C15" s="82" t="s">
        <v>194</v>
      </c>
      <c r="D15" s="37"/>
      <c r="E15" s="43">
        <v>1</v>
      </c>
      <c r="F15" s="43"/>
      <c r="G15" s="43"/>
      <c r="H15" s="43"/>
      <c r="I15" s="43"/>
      <c r="J15" s="44" t="s">
        <v>37</v>
      </c>
      <c r="K15" s="38"/>
      <c r="L15" s="38" t="s">
        <v>6</v>
      </c>
      <c r="M15" s="65">
        <f t="shared" si="1"/>
        <v>180</v>
      </c>
      <c r="N15" s="38">
        <f>O15*P15</f>
        <v>180000</v>
      </c>
      <c r="O15" s="38">
        <v>0.4</v>
      </c>
      <c r="P15" s="38">
        <v>450000</v>
      </c>
      <c r="Q15" s="40">
        <v>39600</v>
      </c>
      <c r="R15" s="40">
        <v>40694</v>
      </c>
      <c r="S15" s="39" t="s">
        <v>44</v>
      </c>
      <c r="T15" s="2" t="s">
        <v>72</v>
      </c>
      <c r="U15" s="4" t="s">
        <v>209</v>
      </c>
    </row>
    <row r="16" spans="1:21" ht="26.1" customHeight="1" x14ac:dyDescent="0.25">
      <c r="A16" s="2"/>
      <c r="B16" s="22"/>
      <c r="C16" s="50" t="s">
        <v>86</v>
      </c>
      <c r="D16" s="37"/>
      <c r="E16" s="43"/>
      <c r="F16" s="43"/>
      <c r="G16" s="43"/>
      <c r="H16" s="43"/>
      <c r="I16" s="43"/>
      <c r="J16" s="44" t="s">
        <v>87</v>
      </c>
      <c r="K16" s="38"/>
      <c r="L16" s="38" t="s">
        <v>6</v>
      </c>
      <c r="M16" s="65">
        <f t="shared" si="1"/>
        <v>235.20500000000001</v>
      </c>
      <c r="N16" s="38">
        <f t="shared" ref="N16:N25" si="2">O16*P16</f>
        <v>235205</v>
      </c>
      <c r="O16" s="47">
        <v>1</v>
      </c>
      <c r="P16" s="38">
        <v>235205</v>
      </c>
      <c r="Q16" s="40">
        <v>38845</v>
      </c>
      <c r="R16" s="40">
        <v>40154</v>
      </c>
      <c r="S16" s="39" t="s">
        <v>88</v>
      </c>
      <c r="T16" s="4" t="s">
        <v>72</v>
      </c>
    </row>
    <row r="17" spans="1:27" ht="26.1" customHeight="1" x14ac:dyDescent="0.25">
      <c r="A17" s="4" t="s">
        <v>104</v>
      </c>
      <c r="B17" s="3" t="s">
        <v>109</v>
      </c>
      <c r="C17" s="50" t="s">
        <v>84</v>
      </c>
      <c r="D17" s="37"/>
      <c r="E17" s="43"/>
      <c r="F17" s="43"/>
      <c r="G17" s="43"/>
      <c r="H17" s="43"/>
      <c r="I17" s="43"/>
      <c r="J17" s="44" t="s">
        <v>30</v>
      </c>
      <c r="K17" s="38"/>
      <c r="L17" s="51" t="s">
        <v>6</v>
      </c>
      <c r="M17" s="65">
        <f t="shared" si="1"/>
        <v>176.16900000000001</v>
      </c>
      <c r="N17" s="38">
        <f t="shared" si="2"/>
        <v>176169</v>
      </c>
      <c r="O17" s="47">
        <v>1</v>
      </c>
      <c r="P17" s="38">
        <v>176169</v>
      </c>
      <c r="Q17" s="40">
        <v>38730</v>
      </c>
      <c r="R17" s="40">
        <v>40068</v>
      </c>
      <c r="S17" s="39" t="s">
        <v>85</v>
      </c>
      <c r="T17" s="2" t="s">
        <v>72</v>
      </c>
    </row>
    <row r="18" spans="1:27" ht="26.1" customHeight="1" x14ac:dyDescent="0.25">
      <c r="A18" s="4" t="s">
        <v>104</v>
      </c>
      <c r="B18" s="3" t="s">
        <v>110</v>
      </c>
      <c r="C18" s="50" t="s">
        <v>81</v>
      </c>
      <c r="D18" s="37"/>
      <c r="E18" s="43"/>
      <c r="F18" s="43"/>
      <c r="G18" s="43"/>
      <c r="H18" s="43">
        <v>1</v>
      </c>
      <c r="I18" s="43">
        <v>1</v>
      </c>
      <c r="J18" s="44" t="s">
        <v>82</v>
      </c>
      <c r="K18" s="38"/>
      <c r="L18" s="51" t="s">
        <v>6</v>
      </c>
      <c r="M18" s="65">
        <f t="shared" si="1"/>
        <v>244.126</v>
      </c>
      <c r="N18" s="38">
        <f t="shared" si="2"/>
        <v>244126</v>
      </c>
      <c r="O18" s="47">
        <v>1</v>
      </c>
      <c r="P18" s="38">
        <v>244126</v>
      </c>
      <c r="Q18" s="40">
        <v>37530</v>
      </c>
      <c r="R18" s="40">
        <v>39355</v>
      </c>
      <c r="S18" s="39" t="s">
        <v>83</v>
      </c>
      <c r="T18" s="2" t="s">
        <v>72</v>
      </c>
    </row>
    <row r="19" spans="1:27" ht="26.1" customHeight="1" x14ac:dyDescent="0.25">
      <c r="A19" s="4" t="s">
        <v>108</v>
      </c>
      <c r="B19" s="3" t="s">
        <v>112</v>
      </c>
      <c r="C19" s="50"/>
      <c r="D19" s="37"/>
      <c r="E19" s="43"/>
      <c r="F19" s="43"/>
      <c r="G19" s="43"/>
      <c r="H19" s="43"/>
      <c r="I19" s="43"/>
      <c r="J19" s="44"/>
      <c r="K19" s="38"/>
      <c r="L19" s="51"/>
      <c r="M19" s="65"/>
      <c r="N19" s="38"/>
      <c r="O19" s="47"/>
      <c r="P19" s="38"/>
      <c r="Q19" s="40"/>
      <c r="R19" s="40"/>
      <c r="S19" s="39"/>
      <c r="T19" s="2" t="s">
        <v>72</v>
      </c>
    </row>
    <row r="20" spans="1:27" s="35" customFormat="1" ht="26.1" customHeight="1" x14ac:dyDescent="0.25">
      <c r="A20" s="4" t="s">
        <v>108</v>
      </c>
      <c r="B20" s="3" t="s">
        <v>107</v>
      </c>
      <c r="C20" s="52" t="s">
        <v>113</v>
      </c>
      <c r="D20" s="37"/>
      <c r="E20" s="43"/>
      <c r="F20" s="43"/>
      <c r="G20" s="43"/>
      <c r="H20" s="43"/>
      <c r="I20" s="43"/>
      <c r="J20" s="44"/>
      <c r="K20" s="38"/>
      <c r="L20" s="51" t="s">
        <v>6</v>
      </c>
      <c r="M20" s="65">
        <f t="shared" si="1"/>
        <v>68.718000000000004</v>
      </c>
      <c r="N20" s="38">
        <f t="shared" si="2"/>
        <v>68718</v>
      </c>
      <c r="O20" s="38">
        <v>1</v>
      </c>
      <c r="P20" s="38">
        <v>68718</v>
      </c>
      <c r="Q20" s="40">
        <v>37469</v>
      </c>
      <c r="R20" s="40">
        <v>38199</v>
      </c>
      <c r="S20" s="57" t="s">
        <v>101</v>
      </c>
      <c r="T20" s="2" t="s">
        <v>72</v>
      </c>
      <c r="U20" s="33"/>
      <c r="V20" s="33"/>
      <c r="W20" s="34"/>
      <c r="X20" s="58"/>
      <c r="Y20" s="59"/>
      <c r="Z20" s="60"/>
      <c r="AA20" s="2"/>
    </row>
    <row r="21" spans="1:27" s="35" customFormat="1" ht="26.1" customHeight="1" x14ac:dyDescent="0.25">
      <c r="A21" s="4" t="s">
        <v>108</v>
      </c>
      <c r="B21" s="3" t="s">
        <v>106</v>
      </c>
      <c r="C21" s="52" t="s">
        <v>114</v>
      </c>
      <c r="D21" s="37"/>
      <c r="E21" s="43"/>
      <c r="F21" s="43"/>
      <c r="G21" s="43"/>
      <c r="H21" s="43"/>
      <c r="I21" s="43"/>
      <c r="J21" s="44"/>
      <c r="K21" s="38"/>
      <c r="L21" s="51" t="s">
        <v>6</v>
      </c>
      <c r="M21" s="65">
        <f t="shared" si="1"/>
        <v>25</v>
      </c>
      <c r="N21" s="38">
        <f t="shared" si="2"/>
        <v>25000</v>
      </c>
      <c r="O21" s="38">
        <v>1</v>
      </c>
      <c r="P21" s="38">
        <v>25000</v>
      </c>
      <c r="Q21" s="40">
        <v>37438</v>
      </c>
      <c r="R21" s="40">
        <v>37833</v>
      </c>
      <c r="S21" s="70" t="s">
        <v>100</v>
      </c>
      <c r="T21" s="2" t="s">
        <v>72</v>
      </c>
      <c r="U21" s="36"/>
      <c r="V21" s="33"/>
      <c r="W21" s="34"/>
      <c r="X21" s="58"/>
      <c r="Y21" s="59"/>
      <c r="Z21" s="60"/>
      <c r="AA21" s="2"/>
    </row>
    <row r="22" spans="1:27" s="2" customFormat="1" ht="26.1" customHeight="1" x14ac:dyDescent="0.25">
      <c r="A22" s="4" t="s">
        <v>104</v>
      </c>
      <c r="B22" s="3" t="s">
        <v>111</v>
      </c>
      <c r="C22" s="50" t="s">
        <v>89</v>
      </c>
      <c r="D22" s="37"/>
      <c r="E22" s="43"/>
      <c r="F22" s="43"/>
      <c r="G22" s="43"/>
      <c r="H22" s="43"/>
      <c r="I22" s="43">
        <v>1</v>
      </c>
      <c r="J22" s="44" t="s">
        <v>90</v>
      </c>
      <c r="K22" s="38"/>
      <c r="L22" s="51" t="s">
        <v>6</v>
      </c>
      <c r="M22" s="65">
        <f t="shared" si="1"/>
        <v>60.645000000000003</v>
      </c>
      <c r="N22" s="38">
        <f t="shared" si="2"/>
        <v>60645</v>
      </c>
      <c r="O22" s="47">
        <v>1</v>
      </c>
      <c r="P22" s="38">
        <v>60645</v>
      </c>
      <c r="Q22" s="40">
        <v>37226</v>
      </c>
      <c r="R22" s="40">
        <v>37680</v>
      </c>
      <c r="S22" s="57" t="s">
        <v>91</v>
      </c>
      <c r="T22" s="2" t="s">
        <v>72</v>
      </c>
      <c r="U22" s="33"/>
      <c r="V22" s="33"/>
      <c r="W22" s="34"/>
      <c r="X22" s="58"/>
      <c r="Y22" s="59"/>
      <c r="Z22" s="60"/>
    </row>
    <row r="23" spans="1:27" s="2" customFormat="1" ht="26.1" customHeight="1" x14ac:dyDescent="0.25">
      <c r="A23" s="35"/>
      <c r="B23" s="71"/>
      <c r="C23" s="52" t="s">
        <v>97</v>
      </c>
      <c r="D23" s="53"/>
      <c r="E23" s="54"/>
      <c r="F23" s="54"/>
      <c r="G23" s="52"/>
      <c r="H23" s="52"/>
      <c r="I23" s="52"/>
      <c r="J23" s="55"/>
      <c r="K23" s="55"/>
      <c r="L23" s="52" t="s">
        <v>6</v>
      </c>
      <c r="M23" s="65">
        <f t="shared" si="1"/>
        <v>150</v>
      </c>
      <c r="N23" s="38">
        <f t="shared" si="2"/>
        <v>150000</v>
      </c>
      <c r="O23" s="56">
        <v>1</v>
      </c>
      <c r="P23" s="56">
        <v>150000</v>
      </c>
      <c r="Q23" s="54">
        <v>36161</v>
      </c>
      <c r="R23" s="54">
        <v>37256</v>
      </c>
      <c r="S23" s="52" t="s">
        <v>98</v>
      </c>
      <c r="T23" s="33" t="s">
        <v>72</v>
      </c>
      <c r="U23" s="33"/>
      <c r="V23" s="33"/>
      <c r="W23" s="34"/>
      <c r="X23" s="58"/>
      <c r="Y23" s="59"/>
      <c r="Z23" s="60"/>
    </row>
    <row r="24" spans="1:27" s="2" customFormat="1" ht="26.1" customHeight="1" x14ac:dyDescent="0.25">
      <c r="A24" s="35" t="s">
        <v>104</v>
      </c>
      <c r="B24" s="71" t="s">
        <v>176</v>
      </c>
      <c r="C24" s="52" t="s">
        <v>95</v>
      </c>
      <c r="D24" s="53"/>
      <c r="E24" s="54"/>
      <c r="F24" s="47"/>
      <c r="G24" s="52"/>
      <c r="H24" s="52"/>
      <c r="I24" s="52"/>
      <c r="J24" s="51"/>
      <c r="K24" s="55"/>
      <c r="L24" s="52" t="s">
        <v>6</v>
      </c>
      <c r="M24" s="65">
        <f t="shared" si="1"/>
        <v>150.036</v>
      </c>
      <c r="N24" s="38">
        <f t="shared" si="2"/>
        <v>150036</v>
      </c>
      <c r="O24" s="56">
        <v>1</v>
      </c>
      <c r="P24" s="56">
        <v>150036</v>
      </c>
      <c r="Q24" s="54">
        <v>36118</v>
      </c>
      <c r="R24" s="54">
        <v>37333</v>
      </c>
      <c r="S24" s="52" t="s">
        <v>96</v>
      </c>
      <c r="T24" s="33" t="s">
        <v>72</v>
      </c>
      <c r="U24" s="33"/>
      <c r="V24" s="33"/>
      <c r="W24" s="34"/>
      <c r="X24" s="58"/>
      <c r="Y24" s="59"/>
      <c r="Z24" s="60"/>
    </row>
    <row r="25" spans="1:27" s="2" customFormat="1" ht="26.1" customHeight="1" x14ac:dyDescent="0.25">
      <c r="B25" s="22"/>
      <c r="C25" s="61" t="s">
        <v>93</v>
      </c>
      <c r="D25" s="62"/>
      <c r="E25" s="54"/>
      <c r="F25" s="47"/>
      <c r="G25" s="52"/>
      <c r="H25" s="52"/>
      <c r="I25" s="51"/>
      <c r="J25" s="51"/>
      <c r="K25" s="55"/>
      <c r="L25" s="52" t="s">
        <v>6</v>
      </c>
      <c r="M25" s="65">
        <f t="shared" si="1"/>
        <v>96</v>
      </c>
      <c r="N25" s="38">
        <f t="shared" si="2"/>
        <v>96000</v>
      </c>
      <c r="O25" s="56">
        <v>1</v>
      </c>
      <c r="P25" s="56">
        <v>96000</v>
      </c>
      <c r="Q25" s="54">
        <v>34578</v>
      </c>
      <c r="R25" s="54">
        <v>34578</v>
      </c>
      <c r="S25" s="61" t="s">
        <v>94</v>
      </c>
      <c r="T25" s="33" t="s">
        <v>72</v>
      </c>
      <c r="U25" s="33"/>
      <c r="V25" s="33"/>
      <c r="W25" s="34"/>
      <c r="X25" s="58"/>
      <c r="Y25" s="59"/>
      <c r="Z25" s="60"/>
    </row>
    <row r="26" spans="1:27" s="2" customFormat="1" ht="26.1" customHeight="1" x14ac:dyDescent="0.25">
      <c r="B26" s="22"/>
      <c r="C26" s="72"/>
      <c r="D26" s="73"/>
      <c r="E26" s="74"/>
      <c r="F26" s="75"/>
      <c r="G26" s="33"/>
      <c r="H26" s="33"/>
      <c r="I26" s="32"/>
      <c r="J26" s="32"/>
      <c r="K26" s="76"/>
      <c r="L26" s="33"/>
      <c r="M26" s="66"/>
      <c r="N26" s="16"/>
      <c r="O26" s="77"/>
      <c r="P26" s="77"/>
      <c r="Q26" s="74"/>
      <c r="R26" s="74"/>
      <c r="S26" s="72"/>
      <c r="T26" s="33"/>
      <c r="U26" s="33"/>
      <c r="V26" s="33"/>
      <c r="W26" s="34"/>
      <c r="X26" s="58"/>
      <c r="Y26" s="59"/>
      <c r="Z26" s="60"/>
    </row>
    <row r="27" spans="1:27" s="2" customFormat="1" ht="26.1" customHeight="1" x14ac:dyDescent="0.2">
      <c r="A27" s="2" t="s">
        <v>116</v>
      </c>
      <c r="B27" s="22" t="s">
        <v>180</v>
      </c>
      <c r="C27" s="79" t="s">
        <v>181</v>
      </c>
      <c r="D27" s="73"/>
      <c r="E27" s="74"/>
      <c r="F27" s="75"/>
      <c r="G27" s="33"/>
      <c r="H27" s="33"/>
      <c r="I27" s="32"/>
      <c r="J27" s="32"/>
      <c r="K27" s="76"/>
      <c r="L27" s="33"/>
      <c r="M27" s="66"/>
      <c r="N27" s="16"/>
      <c r="O27" s="77"/>
      <c r="P27" s="77"/>
      <c r="Q27" s="59">
        <v>2013</v>
      </c>
      <c r="R27" s="59" t="s">
        <v>149</v>
      </c>
      <c r="S27" s="72" t="s">
        <v>146</v>
      </c>
      <c r="T27" s="33" t="s">
        <v>72</v>
      </c>
      <c r="U27" s="33"/>
      <c r="V27" s="33"/>
      <c r="W27" s="34"/>
      <c r="X27" s="58"/>
      <c r="Y27" s="59"/>
      <c r="Z27" s="60"/>
    </row>
    <row r="28" spans="1:27" s="2" customFormat="1" ht="26.1" customHeight="1" x14ac:dyDescent="0.25">
      <c r="A28" s="2" t="s">
        <v>116</v>
      </c>
      <c r="B28" s="22" t="s">
        <v>115</v>
      </c>
      <c r="C28" s="72" t="s">
        <v>150</v>
      </c>
      <c r="D28" s="73"/>
      <c r="E28" s="74"/>
      <c r="F28" s="75"/>
      <c r="G28" s="33"/>
      <c r="H28" s="33"/>
      <c r="I28" s="32"/>
      <c r="J28" s="32"/>
      <c r="K28" s="76"/>
      <c r="L28" s="33"/>
      <c r="M28" s="66"/>
      <c r="N28" s="16"/>
      <c r="O28" s="77"/>
      <c r="P28" s="77"/>
      <c r="Q28" s="59">
        <v>2013</v>
      </c>
      <c r="R28" s="59" t="s">
        <v>149</v>
      </c>
      <c r="S28" s="72" t="s">
        <v>146</v>
      </c>
      <c r="T28" s="33" t="s">
        <v>72</v>
      </c>
      <c r="U28" s="33"/>
      <c r="V28" s="33"/>
      <c r="W28" s="34"/>
      <c r="X28" s="58"/>
      <c r="Y28" s="59"/>
      <c r="Z28" s="60"/>
    </row>
    <row r="29" spans="1:27" s="2" customFormat="1" ht="26.1" customHeight="1" x14ac:dyDescent="0.25">
      <c r="A29" s="2" t="s">
        <v>116</v>
      </c>
      <c r="B29" s="22" t="s">
        <v>117</v>
      </c>
      <c r="C29" s="72" t="s">
        <v>131</v>
      </c>
      <c r="D29" s="73"/>
      <c r="E29" s="74"/>
      <c r="F29" s="75"/>
      <c r="G29" s="33"/>
      <c r="H29" s="33"/>
      <c r="I29" s="32"/>
      <c r="J29" s="32"/>
      <c r="K29" s="76"/>
      <c r="L29" s="33"/>
      <c r="M29" s="66"/>
      <c r="N29" s="16"/>
      <c r="O29" s="77"/>
      <c r="P29" s="77"/>
      <c r="Q29" s="59">
        <v>2008</v>
      </c>
      <c r="R29" s="59">
        <v>2012</v>
      </c>
      <c r="S29" s="72" t="s">
        <v>1</v>
      </c>
      <c r="T29" s="33" t="s">
        <v>72</v>
      </c>
      <c r="U29" s="33"/>
      <c r="V29" s="33"/>
      <c r="W29" s="34"/>
      <c r="X29" s="58"/>
      <c r="Y29" s="59"/>
      <c r="Z29" s="60"/>
    </row>
    <row r="30" spans="1:27" s="2" customFormat="1" ht="26.1" customHeight="1" x14ac:dyDescent="0.25">
      <c r="A30" s="2" t="s">
        <v>116</v>
      </c>
      <c r="B30" s="22" t="s">
        <v>118</v>
      </c>
      <c r="C30" s="72" t="s">
        <v>132</v>
      </c>
      <c r="D30" s="73"/>
      <c r="E30" s="74"/>
      <c r="F30" s="75"/>
      <c r="G30" s="33"/>
      <c r="H30" s="33"/>
      <c r="I30" s="32"/>
      <c r="J30" s="32"/>
      <c r="K30" s="76"/>
      <c r="L30" s="33"/>
      <c r="M30" s="66"/>
      <c r="N30" s="16"/>
      <c r="O30" s="77"/>
      <c r="P30" s="77"/>
      <c r="Q30" s="59">
        <v>2005</v>
      </c>
      <c r="R30" s="59">
        <v>2009</v>
      </c>
      <c r="S30" s="72" t="s">
        <v>1</v>
      </c>
      <c r="T30" s="33" t="s">
        <v>72</v>
      </c>
      <c r="U30" s="33"/>
      <c r="V30" s="33"/>
      <c r="W30" s="34"/>
      <c r="X30" s="58"/>
      <c r="Y30" s="59"/>
      <c r="Z30" s="60"/>
    </row>
    <row r="31" spans="1:27" s="2" customFormat="1" ht="26.1" customHeight="1" x14ac:dyDescent="0.25">
      <c r="A31" s="2" t="s">
        <v>116</v>
      </c>
      <c r="B31" s="22" t="s">
        <v>119</v>
      </c>
      <c r="C31" s="72" t="s">
        <v>133</v>
      </c>
      <c r="D31" s="73"/>
      <c r="E31" s="74"/>
      <c r="F31" s="75"/>
      <c r="G31" s="33"/>
      <c r="H31" s="33"/>
      <c r="I31" s="32"/>
      <c r="J31" s="32"/>
      <c r="K31" s="76"/>
      <c r="L31" s="33"/>
      <c r="M31" s="66"/>
      <c r="N31" s="16"/>
      <c r="O31" s="77"/>
      <c r="P31" s="77"/>
      <c r="Q31" s="59">
        <v>2005</v>
      </c>
      <c r="R31" s="59">
        <v>2009</v>
      </c>
      <c r="S31" s="72" t="s">
        <v>145</v>
      </c>
      <c r="T31" s="33" t="s">
        <v>72</v>
      </c>
      <c r="U31" s="33"/>
      <c r="V31" s="33"/>
      <c r="W31" s="34"/>
      <c r="X31" s="58"/>
      <c r="Y31" s="59"/>
      <c r="Z31" s="60"/>
    </row>
    <row r="32" spans="1:27" s="2" customFormat="1" ht="26.1" customHeight="1" x14ac:dyDescent="0.2">
      <c r="A32" s="2" t="s">
        <v>116</v>
      </c>
      <c r="B32" s="22" t="s">
        <v>192</v>
      </c>
      <c r="C32" s="81" t="s">
        <v>193</v>
      </c>
      <c r="D32" s="73"/>
      <c r="E32" s="74"/>
      <c r="F32" s="75"/>
      <c r="G32" s="33"/>
      <c r="H32" s="33"/>
      <c r="I32" s="32"/>
      <c r="J32" s="32"/>
      <c r="K32" s="76"/>
      <c r="L32" s="33"/>
      <c r="M32" s="66"/>
      <c r="N32" s="16"/>
      <c r="O32" s="77"/>
      <c r="P32" s="77"/>
      <c r="Q32" s="59">
        <v>2006</v>
      </c>
      <c r="R32" s="59">
        <v>2010</v>
      </c>
      <c r="S32" s="72" t="s">
        <v>145</v>
      </c>
      <c r="T32" s="33" t="s">
        <v>72</v>
      </c>
      <c r="U32" s="33"/>
      <c r="V32" s="33"/>
      <c r="W32" s="34"/>
      <c r="X32" s="58"/>
      <c r="Y32" s="59"/>
      <c r="Z32" s="60"/>
    </row>
    <row r="33" spans="1:26" s="2" customFormat="1" ht="26.1" customHeight="1" x14ac:dyDescent="0.25">
      <c r="A33" s="2" t="s">
        <v>116</v>
      </c>
      <c r="B33" s="22" t="s">
        <v>120</v>
      </c>
      <c r="C33" s="72" t="s">
        <v>134</v>
      </c>
      <c r="D33" s="73"/>
      <c r="E33" s="74"/>
      <c r="F33" s="75"/>
      <c r="G33" s="33"/>
      <c r="H33" s="33"/>
      <c r="I33" s="32"/>
      <c r="J33" s="32"/>
      <c r="K33" s="76"/>
      <c r="L33" s="33"/>
      <c r="M33" s="66"/>
      <c r="N33" s="16"/>
      <c r="O33" s="77"/>
      <c r="P33" s="77"/>
      <c r="Q33" s="59">
        <v>2002</v>
      </c>
      <c r="R33" s="59">
        <v>2007</v>
      </c>
      <c r="S33" s="72" t="s">
        <v>146</v>
      </c>
      <c r="T33" s="33" t="s">
        <v>72</v>
      </c>
      <c r="U33" s="33"/>
      <c r="V33" s="33"/>
      <c r="W33" s="34"/>
      <c r="X33" s="58"/>
      <c r="Y33" s="59"/>
      <c r="Z33" s="60"/>
    </row>
    <row r="34" spans="1:26" s="2" customFormat="1" ht="26.1" customHeight="1" x14ac:dyDescent="0.25">
      <c r="A34" s="2" t="s">
        <v>116</v>
      </c>
      <c r="B34" s="22" t="s">
        <v>121</v>
      </c>
      <c r="C34" s="72" t="s">
        <v>135</v>
      </c>
      <c r="D34" s="73"/>
      <c r="E34" s="74"/>
      <c r="F34" s="75"/>
      <c r="G34" s="33"/>
      <c r="H34" s="33"/>
      <c r="I34" s="32"/>
      <c r="J34" s="32"/>
      <c r="K34" s="76"/>
      <c r="L34" s="33"/>
      <c r="M34" s="66"/>
      <c r="N34" s="16"/>
      <c r="O34" s="77"/>
      <c r="P34" s="77"/>
      <c r="Q34" s="59">
        <v>2002</v>
      </c>
      <c r="R34" s="59">
        <v>2007</v>
      </c>
      <c r="S34" s="72" t="s">
        <v>147</v>
      </c>
      <c r="T34" s="33" t="s">
        <v>72</v>
      </c>
      <c r="U34" s="33"/>
      <c r="V34" s="33"/>
      <c r="W34" s="34"/>
      <c r="X34" s="58"/>
      <c r="Y34" s="59"/>
      <c r="Z34" s="60"/>
    </row>
    <row r="35" spans="1:26" s="2" customFormat="1" ht="26.1" customHeight="1" x14ac:dyDescent="0.25">
      <c r="A35" s="2" t="s">
        <v>123</v>
      </c>
      <c r="B35" s="22" t="s">
        <v>122</v>
      </c>
      <c r="C35" s="72" t="s">
        <v>136</v>
      </c>
      <c r="D35" s="73"/>
      <c r="E35" s="74"/>
      <c r="F35" s="75"/>
      <c r="G35" s="33"/>
      <c r="H35" s="33"/>
      <c r="I35" s="32"/>
      <c r="J35" s="32"/>
      <c r="K35" s="76"/>
      <c r="L35" s="33"/>
      <c r="M35" s="66"/>
      <c r="N35" s="16"/>
      <c r="O35" s="77"/>
      <c r="P35" s="77"/>
      <c r="Q35" s="59">
        <v>2001</v>
      </c>
      <c r="R35" s="59">
        <v>2003</v>
      </c>
      <c r="S35" s="72" t="s">
        <v>148</v>
      </c>
      <c r="T35" s="33" t="s">
        <v>72</v>
      </c>
      <c r="U35" s="33"/>
      <c r="V35" s="33"/>
      <c r="W35" s="34"/>
      <c r="X35" s="58"/>
      <c r="Y35" s="59"/>
      <c r="Z35" s="60"/>
    </row>
    <row r="36" spans="1:26" s="2" customFormat="1" ht="26.1" customHeight="1" x14ac:dyDescent="0.25">
      <c r="A36" s="2" t="s">
        <v>116</v>
      </c>
      <c r="B36" s="22" t="s">
        <v>124</v>
      </c>
      <c r="C36" s="72" t="s">
        <v>137</v>
      </c>
      <c r="D36" s="73"/>
      <c r="E36" s="74"/>
      <c r="F36" s="75"/>
      <c r="G36" s="33"/>
      <c r="H36" s="33"/>
      <c r="I36" s="32"/>
      <c r="J36" s="32"/>
      <c r="K36" s="76"/>
      <c r="L36" s="33"/>
      <c r="M36" s="66"/>
      <c r="N36" s="16"/>
      <c r="O36" s="77"/>
      <c r="P36" s="77"/>
      <c r="Q36" s="59">
        <v>2000</v>
      </c>
      <c r="R36" s="59">
        <v>2004</v>
      </c>
      <c r="S36" s="72" t="s">
        <v>1</v>
      </c>
      <c r="T36" s="33" t="s">
        <v>72</v>
      </c>
      <c r="U36" s="33"/>
      <c r="V36" s="33"/>
      <c r="W36" s="34"/>
      <c r="X36" s="58"/>
      <c r="Y36" s="59"/>
      <c r="Z36" s="60"/>
    </row>
    <row r="37" spans="1:26" s="2" customFormat="1" ht="26.1" customHeight="1" x14ac:dyDescent="0.25">
      <c r="A37" s="2" t="s">
        <v>116</v>
      </c>
      <c r="B37" s="22" t="s">
        <v>125</v>
      </c>
      <c r="C37" s="72" t="s">
        <v>138</v>
      </c>
      <c r="D37" s="73"/>
      <c r="E37" s="74"/>
      <c r="F37" s="75"/>
      <c r="G37" s="33"/>
      <c r="H37" s="33"/>
      <c r="I37" s="32"/>
      <c r="J37" s="32"/>
      <c r="K37" s="76"/>
      <c r="L37" s="33"/>
      <c r="M37" s="66"/>
      <c r="N37" s="16"/>
      <c r="O37" s="77"/>
      <c r="P37" s="77"/>
      <c r="Q37" s="59">
        <v>1999</v>
      </c>
      <c r="R37" s="59">
        <v>2003</v>
      </c>
      <c r="S37" s="72" t="s">
        <v>145</v>
      </c>
      <c r="T37" s="33" t="s">
        <v>72</v>
      </c>
      <c r="U37" s="33"/>
      <c r="V37" s="33"/>
      <c r="W37" s="34"/>
      <c r="X37" s="58"/>
      <c r="Y37" s="59"/>
      <c r="Z37" s="60"/>
    </row>
    <row r="38" spans="1:26" s="2" customFormat="1" ht="26.1" customHeight="1" x14ac:dyDescent="0.25">
      <c r="A38" s="2" t="s">
        <v>116</v>
      </c>
      <c r="B38" s="22" t="s">
        <v>126</v>
      </c>
      <c r="C38" s="72" t="s">
        <v>139</v>
      </c>
      <c r="D38" s="73"/>
      <c r="E38" s="74"/>
      <c r="F38" s="75"/>
      <c r="G38" s="33"/>
      <c r="H38" s="33"/>
      <c r="I38" s="32"/>
      <c r="J38" s="32"/>
      <c r="K38" s="76"/>
      <c r="L38" s="33"/>
      <c r="M38" s="66"/>
      <c r="N38" s="16"/>
      <c r="O38" s="77"/>
      <c r="P38" s="77"/>
      <c r="Q38" s="59">
        <v>1999</v>
      </c>
      <c r="R38" s="59">
        <v>2003</v>
      </c>
      <c r="S38" s="72" t="s">
        <v>1</v>
      </c>
      <c r="T38" s="33" t="s">
        <v>72</v>
      </c>
      <c r="U38" s="33"/>
      <c r="V38" s="33"/>
      <c r="W38" s="34"/>
      <c r="X38" s="58"/>
      <c r="Y38" s="59"/>
      <c r="Z38" s="60"/>
    </row>
    <row r="39" spans="1:26" s="2" customFormat="1" ht="26.1" customHeight="1" x14ac:dyDescent="0.25">
      <c r="A39" s="2" t="s">
        <v>116</v>
      </c>
      <c r="B39" s="22" t="s">
        <v>127</v>
      </c>
      <c r="C39" s="72" t="s">
        <v>140</v>
      </c>
      <c r="D39" s="73"/>
      <c r="E39" s="74"/>
      <c r="F39" s="75"/>
      <c r="G39" s="33"/>
      <c r="H39" s="33"/>
      <c r="I39" s="32"/>
      <c r="J39" s="32"/>
      <c r="K39" s="76"/>
      <c r="L39" s="33"/>
      <c r="M39" s="66"/>
      <c r="N39" s="16"/>
      <c r="O39" s="77"/>
      <c r="P39" s="77"/>
      <c r="Q39" s="59">
        <v>1999</v>
      </c>
      <c r="R39" s="59">
        <v>2000</v>
      </c>
      <c r="S39" s="72"/>
      <c r="T39" s="33" t="s">
        <v>72</v>
      </c>
      <c r="U39" s="33"/>
      <c r="V39" s="33"/>
      <c r="W39" s="34"/>
      <c r="X39" s="58"/>
      <c r="Y39" s="59"/>
      <c r="Z39" s="60"/>
    </row>
    <row r="40" spans="1:26" s="2" customFormat="1" ht="26.1" customHeight="1" x14ac:dyDescent="0.25">
      <c r="A40" s="2" t="s">
        <v>116</v>
      </c>
      <c r="B40" s="22" t="s">
        <v>128</v>
      </c>
      <c r="C40" s="72" t="s">
        <v>141</v>
      </c>
      <c r="D40" s="73"/>
      <c r="E40" s="74"/>
      <c r="F40" s="75"/>
      <c r="G40" s="33"/>
      <c r="H40" s="33"/>
      <c r="I40" s="32"/>
      <c r="J40" s="32"/>
      <c r="K40" s="76"/>
      <c r="L40" s="33"/>
      <c r="M40" s="66"/>
      <c r="N40" s="16"/>
      <c r="O40" s="77"/>
      <c r="P40" s="77"/>
      <c r="Q40" s="59">
        <v>1998</v>
      </c>
      <c r="R40" s="59">
        <v>2002</v>
      </c>
      <c r="S40" s="72" t="s">
        <v>1</v>
      </c>
      <c r="T40" s="33" t="s">
        <v>72</v>
      </c>
      <c r="U40" s="33"/>
      <c r="V40" s="33"/>
      <c r="W40" s="34"/>
      <c r="X40" s="58"/>
      <c r="Y40" s="59"/>
      <c r="Z40" s="60"/>
    </row>
    <row r="41" spans="1:26" s="2" customFormat="1" ht="26.1" customHeight="1" x14ac:dyDescent="0.25">
      <c r="A41" s="2" t="s">
        <v>116</v>
      </c>
      <c r="B41" s="22" t="s">
        <v>129</v>
      </c>
      <c r="C41" s="72" t="s">
        <v>142</v>
      </c>
      <c r="D41" s="73"/>
      <c r="E41" s="74"/>
      <c r="F41" s="75"/>
      <c r="G41" s="33"/>
      <c r="H41" s="33"/>
      <c r="I41" s="32"/>
      <c r="J41" s="32"/>
      <c r="K41" s="76"/>
      <c r="L41" s="33"/>
      <c r="M41" s="66"/>
      <c r="N41" s="16"/>
      <c r="O41" s="77"/>
      <c r="P41" s="77"/>
      <c r="Q41" s="59">
        <v>1997</v>
      </c>
      <c r="R41" s="59">
        <v>2002</v>
      </c>
      <c r="S41" s="72" t="s">
        <v>1</v>
      </c>
      <c r="T41" s="33" t="s">
        <v>72</v>
      </c>
      <c r="U41" s="33"/>
      <c r="V41" s="33"/>
      <c r="W41" s="34"/>
      <c r="X41" s="58"/>
      <c r="Y41" s="59"/>
      <c r="Z41" s="60"/>
    </row>
    <row r="42" spans="1:26" s="2" customFormat="1" ht="26.1" customHeight="1" x14ac:dyDescent="0.25">
      <c r="A42" s="2" t="s">
        <v>116</v>
      </c>
      <c r="B42" s="22" t="s">
        <v>130</v>
      </c>
      <c r="C42" s="72" t="s">
        <v>143</v>
      </c>
      <c r="D42" s="73"/>
      <c r="E42" s="74"/>
      <c r="F42" s="75"/>
      <c r="G42" s="33"/>
      <c r="H42" s="33"/>
      <c r="I42" s="32"/>
      <c r="J42" s="32"/>
      <c r="K42" s="76"/>
      <c r="L42" s="33"/>
      <c r="M42" s="66"/>
      <c r="N42" s="16"/>
      <c r="O42" s="77"/>
      <c r="P42" s="77"/>
      <c r="Q42" s="59">
        <v>1994</v>
      </c>
      <c r="R42" s="59">
        <v>1998</v>
      </c>
      <c r="S42" s="72" t="s">
        <v>1</v>
      </c>
      <c r="T42" s="33" t="s">
        <v>72</v>
      </c>
      <c r="U42" s="33"/>
      <c r="V42" s="33"/>
      <c r="W42" s="34"/>
      <c r="X42" s="58"/>
      <c r="Y42" s="59"/>
      <c r="Z42" s="60"/>
    </row>
    <row r="43" spans="1:26" s="2" customFormat="1" ht="26.1" customHeight="1" x14ac:dyDescent="0.25">
      <c r="A43" s="2" t="s">
        <v>116</v>
      </c>
      <c r="B43" s="22" t="s">
        <v>151</v>
      </c>
      <c r="C43" s="87" t="s">
        <v>197</v>
      </c>
      <c r="D43" s="88"/>
      <c r="E43" s="89"/>
      <c r="F43" s="90"/>
      <c r="G43" s="91"/>
      <c r="H43" s="91"/>
      <c r="I43" s="92"/>
      <c r="J43" s="92"/>
      <c r="K43" s="93"/>
      <c r="L43" s="91"/>
      <c r="M43" s="94"/>
      <c r="N43" s="95"/>
      <c r="O43" s="96"/>
      <c r="P43" s="96"/>
      <c r="Q43" s="97">
        <v>1998</v>
      </c>
      <c r="R43" s="97">
        <v>2002</v>
      </c>
      <c r="S43" s="87"/>
      <c r="T43" s="33" t="s">
        <v>72</v>
      </c>
      <c r="U43" s="33"/>
      <c r="V43" s="33"/>
      <c r="W43" s="34"/>
      <c r="X43" s="58"/>
      <c r="Y43" s="59"/>
      <c r="Z43" s="60"/>
    </row>
    <row r="44" spans="1:26" s="2" customFormat="1" ht="26.1" customHeight="1" x14ac:dyDescent="0.25">
      <c r="A44" s="2" t="s">
        <v>116</v>
      </c>
      <c r="B44" s="22" t="s">
        <v>152</v>
      </c>
      <c r="C44" s="72" t="s">
        <v>172</v>
      </c>
      <c r="D44" s="73"/>
      <c r="E44" s="74"/>
      <c r="F44" s="75"/>
      <c r="G44" s="33"/>
      <c r="H44" s="33"/>
      <c r="I44" s="32"/>
      <c r="J44" s="32"/>
      <c r="K44" s="76"/>
      <c r="L44" s="33"/>
      <c r="M44" s="66"/>
      <c r="N44" s="16"/>
      <c r="O44" s="77"/>
      <c r="P44" s="77"/>
      <c r="Q44" s="59"/>
      <c r="R44" s="59">
        <v>2003</v>
      </c>
      <c r="S44" s="72"/>
      <c r="T44" s="33" t="s">
        <v>72</v>
      </c>
      <c r="U44" s="33"/>
      <c r="V44" s="33"/>
      <c r="W44" s="34"/>
      <c r="X44" s="58"/>
      <c r="Y44" s="59"/>
      <c r="Z44" s="60"/>
    </row>
    <row r="45" spans="1:26" s="2" customFormat="1" ht="26.1" customHeight="1" x14ac:dyDescent="0.25">
      <c r="A45" s="2" t="s">
        <v>116</v>
      </c>
      <c r="B45" s="22" t="s">
        <v>153</v>
      </c>
      <c r="C45" s="72" t="s">
        <v>173</v>
      </c>
      <c r="D45" s="73"/>
      <c r="E45" s="74"/>
      <c r="F45" s="75"/>
      <c r="G45" s="33"/>
      <c r="H45" s="33"/>
      <c r="I45" s="32"/>
      <c r="J45" s="32"/>
      <c r="K45" s="76"/>
      <c r="L45" s="33"/>
      <c r="M45" s="66"/>
      <c r="N45" s="16"/>
      <c r="O45" s="77"/>
      <c r="P45" s="77"/>
      <c r="Q45" s="59"/>
      <c r="R45" s="59">
        <v>2008</v>
      </c>
      <c r="S45" s="72"/>
      <c r="T45" s="33" t="s">
        <v>72</v>
      </c>
      <c r="U45" s="33"/>
      <c r="V45" s="33"/>
      <c r="W45" s="34"/>
      <c r="X45" s="58"/>
      <c r="Y45" s="59"/>
      <c r="Z45" s="60"/>
    </row>
    <row r="46" spans="1:26" s="2" customFormat="1" ht="26.1" customHeight="1" x14ac:dyDescent="0.25">
      <c r="A46" s="2" t="s">
        <v>116</v>
      </c>
      <c r="B46" s="22" t="s">
        <v>168</v>
      </c>
      <c r="C46" s="72" t="s">
        <v>171</v>
      </c>
      <c r="D46" s="73"/>
      <c r="E46" s="74"/>
      <c r="F46" s="75"/>
      <c r="G46" s="33"/>
      <c r="H46" s="33"/>
      <c r="I46" s="32"/>
      <c r="J46" s="32"/>
      <c r="K46" s="76"/>
      <c r="L46" s="33"/>
      <c r="M46" s="66"/>
      <c r="N46" s="16"/>
      <c r="O46" s="77"/>
      <c r="P46" s="77"/>
      <c r="Q46" s="59"/>
      <c r="R46" s="59">
        <v>2006</v>
      </c>
      <c r="S46" s="72"/>
      <c r="T46" s="33" t="s">
        <v>72</v>
      </c>
      <c r="U46" s="33"/>
      <c r="V46" s="33"/>
      <c r="W46" s="34"/>
      <c r="X46" s="58"/>
      <c r="Y46" s="59"/>
      <c r="Z46" s="60"/>
    </row>
    <row r="47" spans="1:26" s="2" customFormat="1" ht="26.1" customHeight="1" x14ac:dyDescent="0.25">
      <c r="A47" s="2" t="s">
        <v>116</v>
      </c>
      <c r="B47" s="22" t="s">
        <v>169</v>
      </c>
      <c r="C47" s="72" t="s">
        <v>170</v>
      </c>
      <c r="D47" s="73"/>
      <c r="E47" s="74"/>
      <c r="F47" s="75"/>
      <c r="G47" s="33"/>
      <c r="H47" s="33"/>
      <c r="I47" s="32"/>
      <c r="J47" s="32"/>
      <c r="K47" s="76"/>
      <c r="L47" s="33"/>
      <c r="M47" s="66"/>
      <c r="N47" s="16"/>
      <c r="O47" s="77"/>
      <c r="P47" s="77"/>
      <c r="Q47" s="59"/>
      <c r="R47" s="59">
        <v>2012</v>
      </c>
      <c r="S47" s="72"/>
      <c r="T47" s="33" t="s">
        <v>72</v>
      </c>
      <c r="U47" s="33"/>
      <c r="V47" s="33"/>
      <c r="W47" s="34"/>
      <c r="X47" s="58"/>
      <c r="Y47" s="59"/>
      <c r="Z47" s="60"/>
    </row>
    <row r="48" spans="1:26" s="2" customFormat="1" ht="26.1" customHeight="1" x14ac:dyDescent="0.25">
      <c r="A48" s="2" t="s">
        <v>116</v>
      </c>
      <c r="B48" s="22" t="s">
        <v>154</v>
      </c>
      <c r="C48" s="72" t="s">
        <v>174</v>
      </c>
      <c r="D48" s="73"/>
      <c r="E48" s="74"/>
      <c r="F48" s="75"/>
      <c r="G48" s="33"/>
      <c r="H48" s="33"/>
      <c r="I48" s="32"/>
      <c r="J48" s="32"/>
      <c r="K48" s="76"/>
      <c r="L48" s="33"/>
      <c r="M48" s="66"/>
      <c r="N48" s="16"/>
      <c r="O48" s="77"/>
      <c r="P48" s="77"/>
      <c r="Q48" s="59"/>
      <c r="R48" s="59">
        <v>2009</v>
      </c>
      <c r="S48" s="72"/>
      <c r="T48" s="33" t="s">
        <v>72</v>
      </c>
      <c r="U48" s="33"/>
      <c r="V48" s="33"/>
      <c r="W48" s="34"/>
      <c r="X48" s="58"/>
      <c r="Y48" s="59"/>
      <c r="Z48" s="60"/>
    </row>
    <row r="49" spans="1:26" s="2" customFormat="1" ht="26.1" customHeight="1" x14ac:dyDescent="0.25">
      <c r="A49" s="85" t="s">
        <v>116</v>
      </c>
      <c r="B49" s="86" t="s">
        <v>198</v>
      </c>
      <c r="C49" s="87" t="s">
        <v>200</v>
      </c>
      <c r="D49" s="88"/>
      <c r="E49" s="89"/>
      <c r="F49" s="90"/>
      <c r="G49" s="91"/>
      <c r="H49" s="91"/>
      <c r="I49" s="92"/>
      <c r="J49" s="92"/>
      <c r="K49" s="93"/>
      <c r="L49" s="91"/>
      <c r="M49" s="94"/>
      <c r="N49" s="95"/>
      <c r="O49" s="96"/>
      <c r="P49" s="96"/>
      <c r="Q49" s="97">
        <v>1997</v>
      </c>
      <c r="R49" s="97">
        <v>2000</v>
      </c>
      <c r="S49" s="87" t="s">
        <v>199</v>
      </c>
      <c r="T49" s="91" t="s">
        <v>72</v>
      </c>
      <c r="U49" s="33"/>
      <c r="V49" s="33"/>
      <c r="W49" s="34"/>
      <c r="X49" s="58"/>
      <c r="Y49" s="59"/>
      <c r="Z49" s="60"/>
    </row>
    <row r="50" spans="1:26" s="2" customFormat="1" ht="26.1" customHeight="1" x14ac:dyDescent="0.25">
      <c r="A50" s="85" t="s">
        <v>116</v>
      </c>
      <c r="B50" s="86" t="s">
        <v>201</v>
      </c>
      <c r="C50" s="87" t="s">
        <v>202</v>
      </c>
      <c r="D50" s="88"/>
      <c r="E50" s="89"/>
      <c r="F50" s="90"/>
      <c r="G50" s="91"/>
      <c r="H50" s="91"/>
      <c r="I50" s="92"/>
      <c r="J50" s="92"/>
      <c r="K50" s="93"/>
      <c r="L50" s="91"/>
      <c r="M50" s="94"/>
      <c r="N50" s="95"/>
      <c r="O50" s="96"/>
      <c r="P50" s="96"/>
      <c r="Q50" s="97">
        <v>2010</v>
      </c>
      <c r="R50" s="97" t="s">
        <v>203</v>
      </c>
      <c r="S50" s="87" t="s">
        <v>204</v>
      </c>
      <c r="T50" s="91" t="s">
        <v>72</v>
      </c>
      <c r="U50" s="33"/>
      <c r="V50" s="33"/>
      <c r="W50" s="34"/>
      <c r="X50" s="58"/>
      <c r="Y50" s="59"/>
      <c r="Z50" s="60"/>
    </row>
    <row r="51" spans="1:26" s="2" customFormat="1" ht="26.1" customHeight="1" x14ac:dyDescent="0.25">
      <c r="A51" s="2" t="s">
        <v>155</v>
      </c>
      <c r="B51" s="22" t="s">
        <v>188</v>
      </c>
      <c r="C51" s="72"/>
      <c r="D51" s="73"/>
      <c r="E51" s="74"/>
      <c r="F51" s="75"/>
      <c r="G51" s="33"/>
      <c r="H51" s="33"/>
      <c r="I51" s="32"/>
      <c r="J51" s="32"/>
      <c r="K51" s="76"/>
      <c r="L51" s="33"/>
      <c r="M51" s="66"/>
      <c r="N51" s="16"/>
      <c r="O51" s="77"/>
      <c r="P51" s="77"/>
      <c r="Q51" s="59"/>
      <c r="R51" s="59">
        <v>2014</v>
      </c>
      <c r="S51" s="72"/>
      <c r="T51" s="33" t="s">
        <v>72</v>
      </c>
      <c r="U51" s="33"/>
      <c r="V51" s="33"/>
      <c r="W51" s="34"/>
      <c r="X51" s="58"/>
      <c r="Y51" s="59"/>
      <c r="Z51" s="60"/>
    </row>
    <row r="52" spans="1:26" s="2" customFormat="1" ht="26.1" customHeight="1" x14ac:dyDescent="0.25">
      <c r="A52" s="2" t="s">
        <v>155</v>
      </c>
      <c r="B52" s="22" t="s">
        <v>187</v>
      </c>
      <c r="C52" s="72"/>
      <c r="D52" s="73"/>
      <c r="E52" s="74"/>
      <c r="F52" s="75"/>
      <c r="G52" s="33"/>
      <c r="H52" s="33"/>
      <c r="I52" s="32"/>
      <c r="J52" s="32"/>
      <c r="K52" s="76"/>
      <c r="L52" s="33"/>
      <c r="M52" s="66"/>
      <c r="N52" s="16"/>
      <c r="O52" s="77"/>
      <c r="P52" s="77"/>
      <c r="Q52" s="59"/>
      <c r="R52" s="59">
        <v>2012</v>
      </c>
      <c r="S52" s="72"/>
      <c r="T52" s="33" t="s">
        <v>72</v>
      </c>
      <c r="U52" s="33"/>
      <c r="V52" s="33"/>
      <c r="W52" s="34"/>
      <c r="X52" s="58"/>
      <c r="Y52" s="59"/>
      <c r="Z52" s="60"/>
    </row>
    <row r="53" spans="1:26" s="2" customFormat="1" ht="26.1" customHeight="1" x14ac:dyDescent="0.25">
      <c r="A53" s="2" t="s">
        <v>155</v>
      </c>
      <c r="B53" s="22" t="s">
        <v>190</v>
      </c>
      <c r="C53" s="72"/>
      <c r="D53" s="73"/>
      <c r="E53" s="74"/>
      <c r="F53" s="75"/>
      <c r="G53" s="33"/>
      <c r="H53" s="33"/>
      <c r="I53" s="32"/>
      <c r="J53" s="32"/>
      <c r="K53" s="76"/>
      <c r="L53" s="33"/>
      <c r="M53" s="66"/>
      <c r="N53" s="16"/>
      <c r="O53" s="77"/>
      <c r="P53" s="77"/>
      <c r="Q53" s="59"/>
      <c r="R53" s="59">
        <v>2011</v>
      </c>
      <c r="S53" s="72"/>
      <c r="T53" s="33" t="s">
        <v>72</v>
      </c>
      <c r="U53" s="33"/>
      <c r="V53" s="33"/>
      <c r="W53" s="34"/>
      <c r="X53" s="58"/>
      <c r="Y53" s="59"/>
      <c r="Z53" s="60"/>
    </row>
    <row r="54" spans="1:26" s="2" customFormat="1" ht="26.1" customHeight="1" x14ac:dyDescent="0.25">
      <c r="A54" s="2" t="s">
        <v>155</v>
      </c>
      <c r="B54" s="22" t="s">
        <v>186</v>
      </c>
      <c r="C54" s="72"/>
      <c r="D54" s="73"/>
      <c r="E54" s="74"/>
      <c r="F54" s="75"/>
      <c r="G54" s="33"/>
      <c r="H54" s="33"/>
      <c r="I54" s="32"/>
      <c r="J54" s="32"/>
      <c r="K54" s="76"/>
      <c r="L54" s="33"/>
      <c r="M54" s="66"/>
      <c r="N54" s="16"/>
      <c r="O54" s="77"/>
      <c r="P54" s="77"/>
      <c r="Q54" s="59"/>
      <c r="R54" s="59" t="s">
        <v>189</v>
      </c>
      <c r="S54" s="72"/>
      <c r="T54" s="33" t="s">
        <v>72</v>
      </c>
      <c r="U54" s="33"/>
      <c r="V54" s="33"/>
      <c r="W54" s="34"/>
      <c r="X54" s="58"/>
      <c r="Y54" s="59"/>
      <c r="Z54" s="60"/>
    </row>
    <row r="55" spans="1:26" s="2" customFormat="1" ht="26.1" customHeight="1" x14ac:dyDescent="0.25">
      <c r="A55" s="2" t="s">
        <v>155</v>
      </c>
      <c r="B55" s="80" t="s">
        <v>191</v>
      </c>
      <c r="C55" s="72"/>
      <c r="D55" s="73"/>
      <c r="E55" s="74"/>
      <c r="F55" s="75"/>
      <c r="G55" s="33"/>
      <c r="H55" s="33"/>
      <c r="I55" s="32"/>
      <c r="J55" s="32"/>
      <c r="K55" s="76"/>
      <c r="L55" s="33"/>
      <c r="M55" s="66"/>
      <c r="N55" s="16"/>
      <c r="O55" s="77"/>
      <c r="P55" s="77"/>
      <c r="Q55" s="59"/>
      <c r="R55" s="59">
        <v>2009</v>
      </c>
      <c r="S55" s="72"/>
      <c r="T55" s="33" t="s">
        <v>72</v>
      </c>
      <c r="U55" s="33"/>
      <c r="V55" s="33"/>
      <c r="W55" s="34"/>
      <c r="X55" s="58"/>
      <c r="Y55" s="59"/>
      <c r="Z55" s="60"/>
    </row>
    <row r="56" spans="1:26" s="2" customFormat="1" ht="26.1" customHeight="1" x14ac:dyDescent="0.25">
      <c r="A56" s="2" t="s">
        <v>155</v>
      </c>
      <c r="B56" s="22" t="s">
        <v>156</v>
      </c>
      <c r="C56" s="72"/>
      <c r="D56" s="73"/>
      <c r="E56" s="74"/>
      <c r="F56" s="75"/>
      <c r="G56" s="33"/>
      <c r="H56" s="33"/>
      <c r="I56" s="32"/>
      <c r="J56" s="32"/>
      <c r="K56" s="76"/>
      <c r="L56" s="33"/>
      <c r="M56" s="66"/>
      <c r="N56" s="16"/>
      <c r="O56" s="77"/>
      <c r="P56" s="77"/>
      <c r="Q56" s="74"/>
      <c r="R56" s="74"/>
      <c r="S56" s="72"/>
      <c r="T56" s="33" t="s">
        <v>72</v>
      </c>
      <c r="U56" s="33"/>
      <c r="V56" s="33"/>
      <c r="W56" s="34"/>
      <c r="X56" s="58"/>
      <c r="Y56" s="59"/>
      <c r="Z56" s="60"/>
    </row>
    <row r="57" spans="1:26" s="2" customFormat="1" ht="26.1" customHeight="1" x14ac:dyDescent="0.25">
      <c r="A57" s="2" t="s">
        <v>155</v>
      </c>
      <c r="B57" s="22" t="s">
        <v>157</v>
      </c>
      <c r="C57" s="72"/>
      <c r="D57" s="73"/>
      <c r="E57" s="74"/>
      <c r="F57" s="75"/>
      <c r="G57" s="33"/>
      <c r="H57" s="33"/>
      <c r="I57" s="32"/>
      <c r="J57" s="32"/>
      <c r="K57" s="76"/>
      <c r="L57" s="33"/>
      <c r="M57" s="66"/>
      <c r="N57" s="16"/>
      <c r="O57" s="77"/>
      <c r="P57" s="77"/>
      <c r="Q57" s="74"/>
      <c r="R57" s="74"/>
      <c r="S57" s="72"/>
      <c r="T57" s="33" t="s">
        <v>72</v>
      </c>
      <c r="U57" s="33"/>
      <c r="V57" s="33"/>
      <c r="W57" s="34"/>
      <c r="X57" s="58"/>
      <c r="Y57" s="59"/>
      <c r="Z57" s="60"/>
    </row>
    <row r="58" spans="1:26" s="2" customFormat="1" ht="26.1" customHeight="1" x14ac:dyDescent="0.25">
      <c r="A58" s="2" t="s">
        <v>155</v>
      </c>
      <c r="B58" s="22" t="s">
        <v>158</v>
      </c>
      <c r="C58" s="72"/>
      <c r="D58" s="73"/>
      <c r="E58" s="74"/>
      <c r="F58" s="75"/>
      <c r="G58" s="33"/>
      <c r="H58" s="33"/>
      <c r="I58" s="32"/>
      <c r="J58" s="32"/>
      <c r="K58" s="76"/>
      <c r="L58" s="33"/>
      <c r="M58" s="66"/>
      <c r="N58" s="16"/>
      <c r="O58" s="77"/>
      <c r="P58" s="77"/>
      <c r="Q58" s="74"/>
      <c r="R58" s="74"/>
      <c r="S58" s="72"/>
      <c r="T58" s="33" t="s">
        <v>72</v>
      </c>
      <c r="U58" s="33"/>
      <c r="V58" s="33"/>
      <c r="W58" s="34"/>
      <c r="X58" s="58"/>
      <c r="Y58" s="59"/>
      <c r="Z58" s="60"/>
    </row>
    <row r="59" spans="1:26" s="2" customFormat="1" ht="26.1" customHeight="1" x14ac:dyDescent="0.25">
      <c r="A59" s="2" t="s">
        <v>155</v>
      </c>
      <c r="B59" s="22" t="s">
        <v>159</v>
      </c>
      <c r="C59" s="72"/>
      <c r="D59" s="73"/>
      <c r="E59" s="74"/>
      <c r="F59" s="75"/>
      <c r="G59" s="33"/>
      <c r="H59" s="33"/>
      <c r="I59" s="32"/>
      <c r="J59" s="32"/>
      <c r="K59" s="76"/>
      <c r="L59" s="33"/>
      <c r="M59" s="66"/>
      <c r="N59" s="16"/>
      <c r="O59" s="77"/>
      <c r="P59" s="77"/>
      <c r="Q59" s="74"/>
      <c r="R59" s="74"/>
      <c r="S59" s="72"/>
      <c r="T59" s="33" t="s">
        <v>72</v>
      </c>
      <c r="U59" s="33"/>
      <c r="V59" s="33"/>
      <c r="W59" s="34"/>
      <c r="X59" s="58"/>
      <c r="Y59" s="59"/>
      <c r="Z59" s="60"/>
    </row>
    <row r="60" spans="1:26" s="2" customFormat="1" ht="26.1" customHeight="1" x14ac:dyDescent="0.25">
      <c r="A60" s="2" t="s">
        <v>155</v>
      </c>
      <c r="B60" s="22" t="s">
        <v>160</v>
      </c>
      <c r="C60" s="72"/>
      <c r="D60" s="73"/>
      <c r="E60" s="74"/>
      <c r="F60" s="75"/>
      <c r="G60" s="33"/>
      <c r="H60" s="33"/>
      <c r="I60" s="32"/>
      <c r="J60" s="32"/>
      <c r="K60" s="76"/>
      <c r="L60" s="33"/>
      <c r="M60" s="66"/>
      <c r="N60" s="16"/>
      <c r="O60" s="77"/>
      <c r="P60" s="77"/>
      <c r="Q60" s="74"/>
      <c r="R60" s="74"/>
      <c r="S60" s="72"/>
      <c r="T60" s="33" t="s">
        <v>72</v>
      </c>
      <c r="U60" s="33"/>
      <c r="V60" s="33"/>
      <c r="W60" s="34"/>
      <c r="X60" s="58"/>
      <c r="Y60" s="59"/>
      <c r="Z60" s="60"/>
    </row>
    <row r="61" spans="1:26" s="2" customFormat="1" ht="26.1" customHeight="1" x14ac:dyDescent="0.25">
      <c r="A61" s="2" t="s">
        <v>155</v>
      </c>
      <c r="B61" s="22" t="s">
        <v>178</v>
      </c>
      <c r="C61" s="72"/>
      <c r="D61" s="73"/>
      <c r="E61" s="74"/>
      <c r="F61" s="75"/>
      <c r="G61" s="33"/>
      <c r="H61" s="33"/>
      <c r="I61" s="32"/>
      <c r="J61" s="32"/>
      <c r="K61" s="76"/>
      <c r="L61" s="33"/>
      <c r="M61" s="66"/>
      <c r="N61" s="16"/>
      <c r="O61" s="77"/>
      <c r="P61" s="77"/>
      <c r="Q61" s="74"/>
      <c r="R61" s="74"/>
      <c r="S61" s="72"/>
      <c r="T61" s="33" t="s">
        <v>72</v>
      </c>
      <c r="U61" s="33"/>
      <c r="V61" s="33"/>
      <c r="W61" s="34"/>
      <c r="X61" s="58"/>
      <c r="Y61" s="59"/>
      <c r="Z61" s="60"/>
    </row>
    <row r="62" spans="1:26" s="2" customFormat="1" ht="26.1" customHeight="1" x14ac:dyDescent="0.25">
      <c r="A62" s="2" t="s">
        <v>155</v>
      </c>
      <c r="B62" s="22" t="s">
        <v>167</v>
      </c>
      <c r="C62" s="72"/>
      <c r="D62" s="73"/>
      <c r="E62" s="74"/>
      <c r="F62" s="75"/>
      <c r="G62" s="33"/>
      <c r="H62" s="33"/>
      <c r="I62" s="32"/>
      <c r="J62" s="32"/>
      <c r="K62" s="76"/>
      <c r="L62" s="33"/>
      <c r="M62" s="66"/>
      <c r="N62" s="16"/>
      <c r="O62" s="77"/>
      <c r="P62" s="77"/>
      <c r="Q62" s="74"/>
      <c r="R62" s="74"/>
      <c r="S62" s="72"/>
      <c r="T62" s="33" t="s">
        <v>72</v>
      </c>
      <c r="U62" s="33"/>
      <c r="V62" s="33"/>
      <c r="W62" s="34"/>
      <c r="X62" s="58"/>
      <c r="Y62" s="59"/>
      <c r="Z62" s="60"/>
    </row>
    <row r="63" spans="1:26" s="2" customFormat="1" ht="26.1" customHeight="1" x14ac:dyDescent="0.25">
      <c r="A63" s="2" t="s">
        <v>155</v>
      </c>
      <c r="B63" s="22" t="s">
        <v>177</v>
      </c>
      <c r="C63" s="72"/>
      <c r="D63" s="73"/>
      <c r="E63" s="74"/>
      <c r="F63" s="75"/>
      <c r="G63" s="33"/>
      <c r="H63" s="33"/>
      <c r="I63" s="32"/>
      <c r="J63" s="32"/>
      <c r="K63" s="76"/>
      <c r="L63" s="33"/>
      <c r="M63" s="66"/>
      <c r="N63" s="16"/>
      <c r="O63" s="77"/>
      <c r="P63" s="77"/>
      <c r="Q63" s="74"/>
      <c r="R63" s="74"/>
      <c r="S63" s="72"/>
      <c r="T63" s="33" t="s">
        <v>72</v>
      </c>
      <c r="U63" s="33"/>
      <c r="V63" s="33"/>
      <c r="W63" s="34"/>
      <c r="X63" s="58"/>
      <c r="Y63" s="59"/>
      <c r="Z63" s="60"/>
    </row>
    <row r="64" spans="1:26" s="2" customFormat="1" ht="26.1" customHeight="1" x14ac:dyDescent="0.25">
      <c r="A64" s="2" t="s">
        <v>155</v>
      </c>
      <c r="B64" s="22" t="s">
        <v>166</v>
      </c>
      <c r="C64" s="72"/>
      <c r="D64" s="73"/>
      <c r="E64" s="74"/>
      <c r="F64" s="75"/>
      <c r="G64" s="33"/>
      <c r="H64" s="33"/>
      <c r="I64" s="32"/>
      <c r="J64" s="32"/>
      <c r="K64" s="76"/>
      <c r="L64" s="33"/>
      <c r="M64" s="66"/>
      <c r="N64" s="16"/>
      <c r="O64" s="77"/>
      <c r="P64" s="77"/>
      <c r="Q64" s="74"/>
      <c r="R64" s="74"/>
      <c r="S64" s="72"/>
      <c r="T64" s="33" t="s">
        <v>72</v>
      </c>
      <c r="U64" s="33"/>
      <c r="V64" s="33"/>
      <c r="W64" s="34"/>
      <c r="X64" s="58"/>
      <c r="Y64" s="59"/>
      <c r="Z64" s="60"/>
    </row>
    <row r="65" spans="1:26" s="2" customFormat="1" ht="26.1" customHeight="1" x14ac:dyDescent="0.25">
      <c r="A65" s="2" t="s">
        <v>155</v>
      </c>
      <c r="B65" s="22" t="s">
        <v>161</v>
      </c>
      <c r="C65" s="72"/>
      <c r="D65" s="73"/>
      <c r="E65" s="74"/>
      <c r="F65" s="75"/>
      <c r="G65" s="33"/>
      <c r="H65" s="33"/>
      <c r="I65" s="32"/>
      <c r="J65" s="32"/>
      <c r="K65" s="76"/>
      <c r="L65" s="33"/>
      <c r="M65" s="66"/>
      <c r="N65" s="16"/>
      <c r="O65" s="77"/>
      <c r="P65" s="77"/>
      <c r="Q65" s="74"/>
      <c r="R65" s="74"/>
      <c r="S65" s="72"/>
      <c r="T65" s="33" t="s">
        <v>72</v>
      </c>
      <c r="U65" s="33"/>
      <c r="V65" s="33"/>
      <c r="W65" s="34"/>
      <c r="X65" s="58"/>
      <c r="Y65" s="59"/>
      <c r="Z65" s="60"/>
    </row>
    <row r="66" spans="1:26" s="2" customFormat="1" ht="26.1" customHeight="1" x14ac:dyDescent="0.25">
      <c r="A66" s="2" t="s">
        <v>155</v>
      </c>
      <c r="B66" s="22" t="s">
        <v>162</v>
      </c>
      <c r="C66" s="72"/>
      <c r="D66" s="73"/>
      <c r="E66" s="74"/>
      <c r="F66" s="75"/>
      <c r="G66" s="33"/>
      <c r="H66" s="33"/>
      <c r="I66" s="32"/>
      <c r="J66" s="32"/>
      <c r="K66" s="76"/>
      <c r="L66" s="33"/>
      <c r="M66" s="66"/>
      <c r="N66" s="16"/>
      <c r="O66" s="77"/>
      <c r="P66" s="77"/>
      <c r="Q66" s="74"/>
      <c r="R66" s="74"/>
      <c r="S66" s="72"/>
      <c r="T66" s="33" t="s">
        <v>72</v>
      </c>
      <c r="U66" s="33"/>
      <c r="V66" s="33"/>
      <c r="W66" s="34"/>
      <c r="X66" s="58"/>
      <c r="Y66" s="59"/>
      <c r="Z66" s="60"/>
    </row>
    <row r="67" spans="1:26" s="2" customFormat="1" ht="26.1" customHeight="1" x14ac:dyDescent="0.25">
      <c r="A67" s="2" t="s">
        <v>155</v>
      </c>
      <c r="B67" s="22" t="s">
        <v>163</v>
      </c>
      <c r="C67" s="72"/>
      <c r="D67" s="73"/>
      <c r="E67" s="74"/>
      <c r="F67" s="75"/>
      <c r="G67" s="33"/>
      <c r="H67" s="33"/>
      <c r="I67" s="32"/>
      <c r="J67" s="32"/>
      <c r="K67" s="76"/>
      <c r="L67" s="33"/>
      <c r="M67" s="66"/>
      <c r="N67" s="16"/>
      <c r="O67" s="77"/>
      <c r="P67" s="77"/>
      <c r="Q67" s="74"/>
      <c r="R67" s="74"/>
      <c r="S67" s="72"/>
      <c r="T67" s="33" t="s">
        <v>72</v>
      </c>
      <c r="U67" s="33"/>
      <c r="V67" s="33"/>
      <c r="W67" s="34"/>
      <c r="X67" s="58"/>
      <c r="Y67" s="59"/>
      <c r="Z67" s="60"/>
    </row>
    <row r="68" spans="1:26" s="2" customFormat="1" ht="26.1" customHeight="1" x14ac:dyDescent="0.25">
      <c r="A68" s="2" t="s">
        <v>155</v>
      </c>
      <c r="B68" s="22" t="s">
        <v>164</v>
      </c>
      <c r="C68" s="72"/>
      <c r="D68" s="73"/>
      <c r="E68" s="74"/>
      <c r="F68" s="75"/>
      <c r="G68" s="33"/>
      <c r="H68" s="33"/>
      <c r="I68" s="32"/>
      <c r="J68" s="32"/>
      <c r="K68" s="76"/>
      <c r="L68" s="33"/>
      <c r="M68" s="66"/>
      <c r="N68" s="16"/>
      <c r="O68" s="77"/>
      <c r="P68" s="77"/>
      <c r="Q68" s="74"/>
      <c r="R68" s="74"/>
      <c r="S68" s="72"/>
      <c r="T68" s="33" t="s">
        <v>72</v>
      </c>
      <c r="U68" s="33"/>
      <c r="V68" s="33"/>
      <c r="W68" s="34"/>
      <c r="X68" s="58"/>
      <c r="Y68" s="59"/>
      <c r="Z68" s="60"/>
    </row>
    <row r="69" spans="1:26" s="2" customFormat="1" ht="26.1" customHeight="1" x14ac:dyDescent="0.25">
      <c r="A69" s="2" t="s">
        <v>155</v>
      </c>
      <c r="B69" s="22" t="s">
        <v>165</v>
      </c>
      <c r="C69" s="72"/>
      <c r="D69" s="73"/>
      <c r="E69" s="74"/>
      <c r="F69" s="75"/>
      <c r="G69" s="33"/>
      <c r="H69" s="33"/>
      <c r="I69" s="32"/>
      <c r="J69" s="32"/>
      <c r="K69" s="76"/>
      <c r="L69" s="33"/>
      <c r="M69" s="66"/>
      <c r="N69" s="16"/>
      <c r="O69" s="77"/>
      <c r="P69" s="77"/>
      <c r="Q69" s="74"/>
      <c r="R69" s="74"/>
      <c r="S69" s="72"/>
      <c r="T69" s="33" t="s">
        <v>72</v>
      </c>
      <c r="U69" s="33"/>
      <c r="V69" s="33"/>
      <c r="W69" s="34"/>
      <c r="X69" s="58"/>
      <c r="Y69" s="59"/>
      <c r="Z69" s="60"/>
    </row>
    <row r="70" spans="1:26" ht="26.1" customHeight="1" x14ac:dyDescent="0.25">
      <c r="A70" s="85" t="s">
        <v>155</v>
      </c>
      <c r="B70" s="86" t="s">
        <v>206</v>
      </c>
      <c r="C70" s="87" t="s">
        <v>207</v>
      </c>
      <c r="D70" s="88"/>
      <c r="E70" s="89"/>
      <c r="F70" s="90"/>
      <c r="G70" s="91"/>
      <c r="H70" s="91"/>
      <c r="I70" s="92"/>
      <c r="J70" s="92"/>
      <c r="K70" s="93"/>
      <c r="L70" s="91"/>
      <c r="M70" s="94"/>
      <c r="N70" s="95"/>
      <c r="O70" s="96"/>
      <c r="P70" s="96"/>
      <c r="Q70" s="98" t="s">
        <v>205</v>
      </c>
      <c r="R70" s="98" t="s">
        <v>205</v>
      </c>
      <c r="S70" s="87"/>
      <c r="T70" s="91" t="s">
        <v>72</v>
      </c>
      <c r="U70" s="4" t="s">
        <v>209</v>
      </c>
    </row>
    <row r="71" spans="1:26" ht="26.1" customHeight="1" x14ac:dyDescent="0.25">
      <c r="A71" s="2"/>
      <c r="B71" s="22"/>
      <c r="C71" s="72"/>
      <c r="D71" s="73"/>
      <c r="E71" s="74"/>
      <c r="F71" s="75"/>
      <c r="G71" s="33"/>
      <c r="H71" s="33"/>
      <c r="I71" s="32"/>
      <c r="J71" s="32"/>
      <c r="K71" s="76"/>
      <c r="L71" s="33"/>
      <c r="M71" s="66"/>
      <c r="N71" s="16"/>
      <c r="O71" s="77"/>
      <c r="P71" s="77"/>
      <c r="Q71" s="74"/>
      <c r="R71" s="74"/>
      <c r="S71" s="72"/>
      <c r="T71" s="33"/>
    </row>
    <row r="72" spans="1:26" ht="26.1" customHeight="1" x14ac:dyDescent="0.25">
      <c r="A72" s="2"/>
      <c r="B72" s="22"/>
      <c r="C72" s="72"/>
      <c r="D72" s="73"/>
      <c r="E72" s="74"/>
      <c r="F72" s="75"/>
      <c r="G72" s="33"/>
      <c r="H72" s="33"/>
      <c r="I72" s="32"/>
      <c r="J72" s="32"/>
      <c r="K72" s="76"/>
      <c r="L72" s="33"/>
      <c r="M72" s="66"/>
      <c r="N72" s="16"/>
      <c r="O72" s="77"/>
      <c r="P72" s="77"/>
      <c r="Q72" s="74"/>
      <c r="R72" s="74"/>
      <c r="S72" s="72"/>
      <c r="T72" s="33"/>
    </row>
    <row r="73" spans="1:26" ht="26.1" customHeight="1" x14ac:dyDescent="0.25">
      <c r="C73" s="3" t="s">
        <v>27</v>
      </c>
      <c r="E73" s="8"/>
      <c r="F73" s="8">
        <v>1</v>
      </c>
      <c r="G73" s="8"/>
      <c r="H73" s="8"/>
      <c r="I73" s="8"/>
      <c r="J73" s="20" t="s">
        <v>29</v>
      </c>
      <c r="L73" s="16" t="s">
        <v>6</v>
      </c>
      <c r="M73" s="66"/>
      <c r="N73" s="4">
        <f>O73*P73</f>
        <v>460599.99999999994</v>
      </c>
      <c r="O73" s="2">
        <v>0.7</v>
      </c>
      <c r="P73" s="4">
        <v>658000</v>
      </c>
      <c r="Q73" s="15">
        <v>40452</v>
      </c>
      <c r="R73" s="15">
        <v>41639</v>
      </c>
      <c r="S73" s="3" t="s">
        <v>42</v>
      </c>
    </row>
    <row r="74" spans="1:26" ht="26.1" customHeight="1" x14ac:dyDescent="0.25">
      <c r="A74" s="109"/>
      <c r="B74" s="117" t="s">
        <v>215</v>
      </c>
      <c r="C74" s="107" t="s">
        <v>214</v>
      </c>
      <c r="D74" s="108"/>
      <c r="E74" s="113"/>
      <c r="F74" s="113"/>
      <c r="G74" s="113"/>
      <c r="H74" s="113"/>
      <c r="I74" s="113"/>
      <c r="J74" s="114"/>
      <c r="K74" s="109"/>
      <c r="L74" s="95"/>
      <c r="M74" s="94">
        <v>17700</v>
      </c>
      <c r="N74" s="109"/>
      <c r="O74" s="85"/>
      <c r="P74" s="109"/>
      <c r="Q74" s="115" t="s">
        <v>213</v>
      </c>
      <c r="R74" s="115" t="s">
        <v>210</v>
      </c>
      <c r="S74" s="107" t="s">
        <v>67</v>
      </c>
      <c r="T74" s="109" t="s">
        <v>72</v>
      </c>
      <c r="U74" s="109" t="s">
        <v>209</v>
      </c>
    </row>
    <row r="75" spans="1:26" ht="26.1" customHeight="1" x14ac:dyDescent="0.25">
      <c r="A75" s="109"/>
      <c r="B75" s="107" t="s">
        <v>215</v>
      </c>
      <c r="C75" s="107" t="s">
        <v>66</v>
      </c>
      <c r="D75" s="108">
        <v>40391</v>
      </c>
      <c r="E75" s="109">
        <v>2</v>
      </c>
      <c r="F75" s="109"/>
      <c r="G75" s="109"/>
      <c r="H75" s="109"/>
      <c r="I75" s="109"/>
      <c r="J75" s="107"/>
      <c r="K75" s="109"/>
      <c r="L75" s="109" t="s">
        <v>6</v>
      </c>
      <c r="M75" s="110">
        <v>8000</v>
      </c>
      <c r="N75" s="109"/>
      <c r="O75" s="109"/>
      <c r="P75" s="109">
        <v>8000</v>
      </c>
      <c r="Q75" s="116" t="s">
        <v>211</v>
      </c>
      <c r="R75" s="116" t="s">
        <v>212</v>
      </c>
      <c r="S75" s="107" t="s">
        <v>67</v>
      </c>
      <c r="T75" s="109" t="s">
        <v>72</v>
      </c>
      <c r="U75" s="109" t="s">
        <v>209</v>
      </c>
    </row>
    <row r="76" spans="1:26" ht="26.1" customHeight="1" x14ac:dyDescent="0.25">
      <c r="C76" s="99" t="s">
        <v>34</v>
      </c>
      <c r="D76" s="100"/>
      <c r="E76" s="101">
        <v>2</v>
      </c>
      <c r="F76" s="101"/>
      <c r="G76" s="101"/>
      <c r="H76" s="101"/>
      <c r="I76" s="101"/>
      <c r="J76" s="99"/>
      <c r="K76" s="101"/>
      <c r="L76" s="101" t="s">
        <v>33</v>
      </c>
      <c r="M76" s="102"/>
      <c r="N76" s="101">
        <f>O76*P76</f>
        <v>1000</v>
      </c>
      <c r="O76" s="101">
        <v>1</v>
      </c>
      <c r="P76" s="101">
        <v>1000</v>
      </c>
      <c r="Q76" s="103" t="s">
        <v>56</v>
      </c>
      <c r="R76" s="103"/>
      <c r="S76" s="99" t="s">
        <v>35</v>
      </c>
    </row>
    <row r="77" spans="1:26" ht="26.1" customHeight="1" x14ac:dyDescent="0.25">
      <c r="C77" s="99" t="s">
        <v>54</v>
      </c>
      <c r="D77" s="100"/>
      <c r="E77" s="104">
        <v>2</v>
      </c>
      <c r="F77" s="104"/>
      <c r="G77" s="104"/>
      <c r="H77" s="104"/>
      <c r="I77" s="104"/>
      <c r="J77" s="105"/>
      <c r="K77" s="101"/>
      <c r="L77" s="101" t="s">
        <v>33</v>
      </c>
      <c r="M77" s="102"/>
      <c r="N77" s="101">
        <f>O77*P77</f>
        <v>12000</v>
      </c>
      <c r="O77" s="101">
        <v>1</v>
      </c>
      <c r="P77" s="101">
        <v>12000</v>
      </c>
      <c r="Q77" s="106">
        <v>40118</v>
      </c>
      <c r="R77" s="103">
        <v>40119</v>
      </c>
      <c r="S77" s="99" t="s">
        <v>36</v>
      </c>
    </row>
    <row r="78" spans="1:26" ht="26.1" customHeight="1" x14ac:dyDescent="0.25">
      <c r="C78" s="99" t="s">
        <v>55</v>
      </c>
      <c r="D78" s="100"/>
      <c r="E78" s="104">
        <v>2</v>
      </c>
      <c r="F78" s="104"/>
      <c r="G78" s="104"/>
      <c r="H78" s="104"/>
      <c r="I78" s="104"/>
      <c r="J78" s="105"/>
      <c r="K78" s="101"/>
      <c r="L78" s="101" t="s">
        <v>33</v>
      </c>
      <c r="M78" s="102"/>
      <c r="N78" s="101">
        <f>O78*P78</f>
        <v>21422</v>
      </c>
      <c r="O78" s="101">
        <v>1</v>
      </c>
      <c r="P78" s="101">
        <v>21422</v>
      </c>
      <c r="Q78" s="103">
        <v>38879</v>
      </c>
      <c r="R78" s="103"/>
      <c r="S78" s="99" t="s">
        <v>53</v>
      </c>
    </row>
    <row r="79" spans="1:26" ht="26.1" customHeight="1" x14ac:dyDescent="0.25">
      <c r="C79" s="3" t="s">
        <v>25</v>
      </c>
      <c r="E79" s="8"/>
      <c r="F79" s="8">
        <v>1</v>
      </c>
      <c r="G79" s="8"/>
      <c r="H79" s="8"/>
      <c r="I79" s="8"/>
      <c r="J79" s="20"/>
      <c r="L79" s="4" t="s">
        <v>33</v>
      </c>
      <c r="N79" s="4">
        <f>O79*P79</f>
        <v>0</v>
      </c>
      <c r="P79" s="4">
        <v>31064</v>
      </c>
      <c r="Q79" s="1">
        <v>38412</v>
      </c>
      <c r="R79" s="1">
        <v>39508</v>
      </c>
      <c r="S79" s="3" t="s">
        <v>26</v>
      </c>
    </row>
    <row r="80" spans="1:26" ht="26.1" customHeight="1" x14ac:dyDescent="0.25">
      <c r="C80" s="5" t="s">
        <v>49</v>
      </c>
      <c r="D80" s="29">
        <v>40458</v>
      </c>
      <c r="E80" s="12"/>
      <c r="F80" s="12">
        <v>1</v>
      </c>
      <c r="G80" s="12"/>
      <c r="H80" s="12"/>
      <c r="I80" s="12"/>
      <c r="J80" s="21"/>
      <c r="K80" s="6">
        <v>75000</v>
      </c>
      <c r="L80" s="2" t="s">
        <v>2</v>
      </c>
      <c r="M80" s="68"/>
      <c r="P80" s="13"/>
      <c r="Q80" s="1"/>
      <c r="R80" s="1"/>
      <c r="S80" s="22" t="s">
        <v>50</v>
      </c>
    </row>
    <row r="81" spans="1:27" ht="26.1" customHeight="1" x14ac:dyDescent="0.25">
      <c r="C81" s="7" t="s">
        <v>7</v>
      </c>
      <c r="D81" s="29">
        <v>40512</v>
      </c>
      <c r="E81" s="12"/>
      <c r="F81" s="12">
        <v>2</v>
      </c>
      <c r="G81" s="12"/>
      <c r="H81" s="12"/>
      <c r="I81" s="12">
        <v>1</v>
      </c>
      <c r="J81" s="21"/>
      <c r="K81" s="6">
        <v>575919</v>
      </c>
      <c r="L81" s="2" t="s">
        <v>2</v>
      </c>
      <c r="M81" s="68"/>
      <c r="P81" s="13"/>
      <c r="Q81" s="1"/>
      <c r="R81" s="1"/>
      <c r="S81" s="22" t="s">
        <v>1</v>
      </c>
    </row>
    <row r="82" spans="1:27" ht="26.1" customHeight="1" x14ac:dyDescent="0.25">
      <c r="C82" s="7" t="s">
        <v>8</v>
      </c>
      <c r="D82" s="29">
        <v>40512</v>
      </c>
      <c r="E82" s="12"/>
      <c r="F82" s="12"/>
      <c r="G82" s="12"/>
      <c r="H82" s="12">
        <v>2</v>
      </c>
      <c r="I82" s="12">
        <v>1</v>
      </c>
      <c r="J82" s="21" t="s">
        <v>48</v>
      </c>
      <c r="K82" s="6">
        <v>560256</v>
      </c>
      <c r="L82" s="2" t="s">
        <v>2</v>
      </c>
      <c r="M82" s="68"/>
      <c r="P82" s="13"/>
      <c r="Q82" s="1"/>
      <c r="R82" s="1"/>
      <c r="S82" s="22" t="s">
        <v>1</v>
      </c>
      <c r="U82" s="16"/>
      <c r="V82" s="16"/>
      <c r="W82" s="16"/>
      <c r="X82" s="16"/>
      <c r="Y82" s="16"/>
      <c r="Z82" s="16"/>
      <c r="AA82" s="16"/>
    </row>
    <row r="83" spans="1:27" ht="26.1" customHeight="1" x14ac:dyDescent="0.25">
      <c r="C83" s="5" t="s">
        <v>0</v>
      </c>
      <c r="D83" s="29">
        <v>40339</v>
      </c>
      <c r="E83" s="12"/>
      <c r="F83" s="12">
        <v>1</v>
      </c>
      <c r="G83" s="12"/>
      <c r="H83" s="12">
        <v>1</v>
      </c>
      <c r="I83" s="12">
        <v>2</v>
      </c>
      <c r="J83" s="21"/>
      <c r="K83" s="6">
        <v>554275</v>
      </c>
      <c r="L83" s="2" t="s">
        <v>59</v>
      </c>
      <c r="M83" s="68"/>
      <c r="P83" s="13"/>
      <c r="Q83" s="14">
        <v>40634</v>
      </c>
      <c r="R83" s="14">
        <v>42094</v>
      </c>
      <c r="S83" s="22" t="s">
        <v>3</v>
      </c>
      <c r="U83" s="16"/>
      <c r="V83" s="16"/>
      <c r="W83" s="16"/>
      <c r="X83" s="16"/>
      <c r="Y83" s="16"/>
      <c r="Z83" s="16"/>
      <c r="AA83" s="16"/>
    </row>
    <row r="84" spans="1:27" ht="26.1" customHeight="1" x14ac:dyDescent="0.25">
      <c r="C84" s="5" t="s">
        <v>68</v>
      </c>
      <c r="D84" s="29">
        <v>40463</v>
      </c>
      <c r="E84" s="12"/>
      <c r="F84" s="12"/>
      <c r="G84" s="12"/>
      <c r="H84" s="12"/>
      <c r="I84" s="12">
        <v>2</v>
      </c>
      <c r="J84" s="21"/>
      <c r="K84" s="6">
        <v>0</v>
      </c>
      <c r="L84" s="2" t="s">
        <v>59</v>
      </c>
      <c r="M84" s="68"/>
      <c r="P84" s="13"/>
      <c r="Q84" s="18"/>
      <c r="R84" s="18"/>
      <c r="S84" s="23" t="s">
        <v>69</v>
      </c>
      <c r="U84" s="16"/>
      <c r="V84" s="16"/>
      <c r="W84" s="16"/>
      <c r="X84" s="16"/>
      <c r="Y84" s="16"/>
      <c r="Z84" s="16"/>
      <c r="AA84" s="16"/>
    </row>
    <row r="85" spans="1:27" s="16" customFormat="1" ht="26.1" customHeight="1" x14ac:dyDescent="0.25">
      <c r="A85" s="4"/>
      <c r="B85" s="3"/>
      <c r="C85" s="3" t="s">
        <v>31</v>
      </c>
      <c r="D85" s="28">
        <v>40603</v>
      </c>
      <c r="E85" s="4"/>
      <c r="F85" s="4"/>
      <c r="G85" s="4"/>
      <c r="H85" s="4">
        <v>1</v>
      </c>
      <c r="I85" s="4">
        <v>2</v>
      </c>
      <c r="J85" s="3"/>
      <c r="K85" s="4"/>
      <c r="L85" s="4" t="s">
        <v>20</v>
      </c>
      <c r="M85" s="67"/>
      <c r="N85" s="4"/>
      <c r="O85" s="4"/>
      <c r="P85" s="4"/>
      <c r="Q85" s="18"/>
      <c r="R85" s="18"/>
      <c r="S85" s="3" t="s">
        <v>32</v>
      </c>
      <c r="T85" s="4"/>
    </row>
    <row r="86" spans="1:27" s="16" customFormat="1" ht="26.1" customHeight="1" x14ac:dyDescent="0.25">
      <c r="A86" s="4"/>
      <c r="B86" s="3"/>
      <c r="C86" s="3" t="s">
        <v>64</v>
      </c>
      <c r="D86" s="28">
        <v>40693</v>
      </c>
      <c r="E86" s="4"/>
      <c r="F86" s="4">
        <v>2</v>
      </c>
      <c r="G86" s="4"/>
      <c r="H86" s="4"/>
      <c r="I86" s="4"/>
      <c r="J86" s="3"/>
      <c r="K86" s="4"/>
      <c r="L86" s="4" t="s">
        <v>20</v>
      </c>
      <c r="M86" s="67"/>
      <c r="N86" s="4"/>
      <c r="O86" s="4"/>
      <c r="P86" s="4"/>
      <c r="Q86" s="18"/>
      <c r="R86" s="18"/>
      <c r="S86" s="3" t="s">
        <v>65</v>
      </c>
      <c r="T86" s="4"/>
      <c r="U86" s="4"/>
      <c r="V86" s="4"/>
      <c r="W86" s="4"/>
      <c r="X86" s="4"/>
      <c r="Y86" s="4"/>
      <c r="Z86" s="4"/>
      <c r="AA86" s="4"/>
    </row>
    <row r="87" spans="1:27" s="16" customFormat="1" ht="26.1" customHeight="1" x14ac:dyDescent="0.25">
      <c r="A87" s="4"/>
      <c r="B87" s="3"/>
      <c r="C87" s="3" t="s">
        <v>57</v>
      </c>
      <c r="D87" s="28">
        <v>40877</v>
      </c>
      <c r="E87" s="4"/>
      <c r="F87" s="4"/>
      <c r="G87" s="4"/>
      <c r="H87" s="4">
        <v>2</v>
      </c>
      <c r="I87" s="4">
        <v>1</v>
      </c>
      <c r="J87" s="3" t="s">
        <v>58</v>
      </c>
      <c r="K87" s="4"/>
      <c r="L87" s="4" t="s">
        <v>20</v>
      </c>
      <c r="M87" s="67"/>
      <c r="N87" s="4"/>
      <c r="O87" s="4"/>
      <c r="P87" s="4"/>
      <c r="Q87" s="11"/>
      <c r="R87" s="18"/>
      <c r="S87" s="3" t="s">
        <v>28</v>
      </c>
      <c r="U87" s="4"/>
      <c r="V87" s="4"/>
      <c r="W87" s="4"/>
      <c r="X87" s="4"/>
      <c r="Y87" s="4"/>
      <c r="Z87" s="4"/>
      <c r="AA87" s="4"/>
    </row>
    <row r="88" spans="1:27" s="16" customFormat="1" ht="26.1" customHeight="1" x14ac:dyDescent="0.25">
      <c r="B88" s="30"/>
      <c r="C88" s="3" t="s">
        <v>19</v>
      </c>
      <c r="D88" s="28" t="s">
        <v>56</v>
      </c>
      <c r="E88" s="8"/>
      <c r="F88" s="8"/>
      <c r="G88" s="8"/>
      <c r="H88" s="8">
        <v>2</v>
      </c>
      <c r="I88" s="8"/>
      <c r="J88" s="20"/>
      <c r="K88" s="4"/>
      <c r="L88" s="4" t="s">
        <v>20</v>
      </c>
      <c r="M88" s="67"/>
      <c r="N88" s="4"/>
      <c r="O88" s="4"/>
      <c r="P88" s="4"/>
      <c r="Q88" s="18"/>
      <c r="R88" s="18"/>
      <c r="S88" s="22" t="s">
        <v>28</v>
      </c>
      <c r="U88" s="4"/>
      <c r="V88" s="4"/>
      <c r="W88" s="4"/>
      <c r="X88" s="4"/>
      <c r="Y88" s="4"/>
      <c r="Z88" s="4"/>
      <c r="AA88" s="4"/>
    </row>
    <row r="89" spans="1:27" ht="12.75" customHeight="1" x14ac:dyDescent="0.25">
      <c r="A89" s="112" t="s">
        <v>208</v>
      </c>
      <c r="B89" s="30"/>
      <c r="C89" s="107" t="s">
        <v>62</v>
      </c>
      <c r="D89" s="108" t="s">
        <v>60</v>
      </c>
      <c r="E89" s="109">
        <v>2</v>
      </c>
      <c r="F89" s="109"/>
      <c r="G89" s="109"/>
      <c r="H89" s="109"/>
      <c r="I89" s="109"/>
      <c r="J89" s="107" t="s">
        <v>63</v>
      </c>
      <c r="K89" s="109"/>
      <c r="L89" s="109" t="s">
        <v>20</v>
      </c>
      <c r="M89" s="110"/>
      <c r="N89" s="109"/>
      <c r="O89" s="109"/>
      <c r="P89" s="109"/>
      <c r="Q89" s="111"/>
      <c r="R89" s="111"/>
      <c r="S89" s="107" t="s">
        <v>1</v>
      </c>
    </row>
    <row r="90" spans="1:27" ht="13.5" customHeight="1" x14ac:dyDescent="0.25">
      <c r="A90" s="16"/>
      <c r="B90" s="30"/>
      <c r="C90" s="3" t="s">
        <v>61</v>
      </c>
      <c r="D90" s="28" t="s">
        <v>60</v>
      </c>
      <c r="G90" s="4">
        <v>1</v>
      </c>
      <c r="J90" s="3" t="s">
        <v>40</v>
      </c>
      <c r="L90" s="4" t="s">
        <v>20</v>
      </c>
      <c r="Q90" s="18"/>
      <c r="R90" s="18"/>
      <c r="S90" s="3" t="s">
        <v>1</v>
      </c>
    </row>
    <row r="91" spans="1:27" x14ac:dyDescent="0.25">
      <c r="A91" s="16"/>
      <c r="B91" s="30"/>
      <c r="C91" s="31"/>
      <c r="D91" s="27"/>
      <c r="E91" s="17"/>
      <c r="F91" s="17"/>
      <c r="G91" s="17"/>
      <c r="H91" s="17"/>
      <c r="I91" s="17"/>
      <c r="J91" s="19"/>
      <c r="L91" s="32"/>
      <c r="M91" s="69"/>
      <c r="O91" s="2"/>
      <c r="Q91" s="18"/>
      <c r="R91" s="18"/>
      <c r="S91" s="63"/>
      <c r="T91" s="2"/>
    </row>
    <row r="92" spans="1:27" x14ac:dyDescent="0.25">
      <c r="C92" s="31"/>
      <c r="D92" s="27"/>
      <c r="E92" s="17"/>
      <c r="F92" s="17"/>
      <c r="G92" s="17"/>
      <c r="H92" s="17"/>
      <c r="I92" s="17"/>
      <c r="J92" s="19"/>
      <c r="L92" s="32"/>
      <c r="M92" s="69"/>
      <c r="O92" s="2"/>
      <c r="Q92" s="18"/>
      <c r="R92" s="18"/>
      <c r="S92" s="63"/>
      <c r="T92" s="2"/>
    </row>
    <row r="93" spans="1:27" ht="13.5" thickBot="1" x14ac:dyDescent="0.3">
      <c r="C93" s="31"/>
      <c r="D93" s="27"/>
      <c r="E93" s="17"/>
      <c r="F93" s="17"/>
      <c r="G93" s="17"/>
      <c r="H93" s="17"/>
      <c r="I93" s="17"/>
      <c r="J93" s="19"/>
      <c r="L93" s="32"/>
      <c r="M93" s="69"/>
      <c r="O93" s="2"/>
      <c r="Q93" s="15"/>
      <c r="R93" s="1"/>
      <c r="S93" s="63"/>
      <c r="T93" s="2"/>
    </row>
    <row r="94" spans="1:27" ht="13.5" thickBot="1" x14ac:dyDescent="0.3">
      <c r="E94" s="8"/>
      <c r="F94" s="8"/>
      <c r="G94" s="8"/>
      <c r="H94" s="8"/>
      <c r="I94" s="8"/>
      <c r="J94" s="20"/>
      <c r="N94" s="25">
        <f>SUM(N4:N92)</f>
        <v>4376006.5</v>
      </c>
      <c r="O94" s="4" t="s">
        <v>70</v>
      </c>
      <c r="Q94" s="14"/>
      <c r="R94" s="14"/>
    </row>
    <row r="95" spans="1:27" x14ac:dyDescent="0.25">
      <c r="E95" s="8"/>
      <c r="F95" s="8"/>
      <c r="G95" s="8"/>
      <c r="H95" s="8"/>
      <c r="I95" s="8"/>
      <c r="J95" s="20"/>
      <c r="N95" s="4">
        <f ca="1">SUMIF(L4:L93,"=Awarded",N6:N93)</f>
        <v>2891094.5</v>
      </c>
      <c r="O95" s="24" t="s">
        <v>52</v>
      </c>
      <c r="P95" s="16"/>
      <c r="Q95" s="18"/>
      <c r="R95" s="18"/>
      <c r="S95" s="30"/>
    </row>
    <row r="96" spans="1:27" x14ac:dyDescent="0.25">
      <c r="E96" s="8"/>
      <c r="F96" s="8"/>
      <c r="G96" s="8"/>
      <c r="H96" s="8"/>
      <c r="I96" s="8"/>
      <c r="J96" s="20"/>
      <c r="P96" s="16"/>
      <c r="Q96" s="18"/>
      <c r="R96" s="18"/>
      <c r="S96" s="30"/>
    </row>
    <row r="97" spans="5:19" x14ac:dyDescent="0.25">
      <c r="E97" s="8"/>
      <c r="F97" s="8"/>
      <c r="G97" s="8"/>
      <c r="H97" s="8"/>
      <c r="I97" s="8"/>
      <c r="J97" s="20"/>
      <c r="M97" s="67">
        <f>SUMIF($T4:$T93,"=y",M4:M93)</f>
        <v>28950.337</v>
      </c>
      <c r="N97" s="4">
        <f>SUMIF($T4:$T93,"=y",N4:N93)</f>
        <v>3250337</v>
      </c>
      <c r="P97" s="4">
        <f>SUMIF($T4:$T93,"=y",P4:P93)</f>
        <v>3707737</v>
      </c>
      <c r="Q97" s="18"/>
      <c r="R97" s="18"/>
      <c r="S97" s="30"/>
    </row>
    <row r="98" spans="5:19" x14ac:dyDescent="0.25">
      <c r="E98" s="8"/>
      <c r="F98" s="8"/>
      <c r="G98" s="8"/>
      <c r="H98" s="8"/>
      <c r="I98" s="8"/>
      <c r="J98" s="20"/>
      <c r="N98" s="4" t="s">
        <v>92</v>
      </c>
      <c r="P98" s="16"/>
      <c r="Q98" s="18"/>
      <c r="R98" s="18"/>
      <c r="S98" s="30"/>
    </row>
    <row r="99" spans="5:19" x14ac:dyDescent="0.25">
      <c r="E99" s="8"/>
      <c r="F99" s="8"/>
      <c r="G99" s="8"/>
      <c r="H99" s="8"/>
      <c r="I99" s="8"/>
      <c r="J99" s="20"/>
      <c r="P99" s="16"/>
      <c r="Q99" s="18"/>
      <c r="R99" s="18"/>
      <c r="S99" s="30"/>
    </row>
    <row r="100" spans="5:19" x14ac:dyDescent="0.25">
      <c r="E100" s="8"/>
      <c r="F100" s="8"/>
      <c r="G100" s="8"/>
      <c r="H100" s="8"/>
      <c r="I100" s="8"/>
      <c r="J100" s="20"/>
      <c r="P100" s="16"/>
      <c r="Q100" s="18"/>
      <c r="R100" s="18"/>
      <c r="S100" s="30"/>
    </row>
    <row r="101" spans="5:19" x14ac:dyDescent="0.25">
      <c r="E101" s="8"/>
      <c r="F101" s="8"/>
      <c r="G101" s="8"/>
      <c r="H101" s="8"/>
      <c r="I101" s="8"/>
      <c r="J101" s="20"/>
      <c r="P101" s="16"/>
      <c r="Q101" s="18"/>
      <c r="R101" s="18"/>
      <c r="S101" s="30"/>
    </row>
    <row r="102" spans="5:19" x14ac:dyDescent="0.25">
      <c r="E102" s="8"/>
      <c r="F102" s="8"/>
      <c r="G102" s="8"/>
      <c r="H102" s="8"/>
      <c r="I102" s="8"/>
      <c r="J102" s="20"/>
      <c r="P102" s="16"/>
      <c r="Q102" s="18"/>
      <c r="R102" s="18"/>
      <c r="S102" s="30"/>
    </row>
    <row r="103" spans="5:19" x14ac:dyDescent="0.25">
      <c r="E103" s="8"/>
      <c r="F103" s="8"/>
      <c r="G103" s="8"/>
      <c r="H103" s="8"/>
      <c r="I103" s="8"/>
      <c r="J103" s="20"/>
      <c r="P103" s="16"/>
      <c r="Q103" s="18"/>
      <c r="R103" s="18"/>
      <c r="S103" s="30"/>
    </row>
    <row r="104" spans="5:19" x14ac:dyDescent="0.25">
      <c r="P104" s="16"/>
      <c r="Q104" s="18"/>
      <c r="R104" s="18"/>
      <c r="S104" s="30"/>
    </row>
    <row r="105" spans="5:19" x14ac:dyDescent="0.25">
      <c r="P105" s="16"/>
      <c r="Q105" s="18"/>
      <c r="R105" s="18"/>
      <c r="S105" s="30"/>
    </row>
    <row r="106" spans="5:19" x14ac:dyDescent="0.25">
      <c r="P106" s="16"/>
      <c r="Q106" s="18"/>
      <c r="R106" s="18"/>
      <c r="S106" s="30"/>
    </row>
    <row r="107" spans="5:19" x14ac:dyDescent="0.25">
      <c r="P107" s="16"/>
      <c r="Q107" s="18"/>
      <c r="R107" s="18"/>
      <c r="S107" s="30"/>
    </row>
    <row r="108" spans="5:19" x14ac:dyDescent="0.25">
      <c r="P108" s="16"/>
      <c r="Q108" s="18"/>
      <c r="R108" s="18"/>
      <c r="S108" s="30"/>
    </row>
    <row r="109" spans="5:19" x14ac:dyDescent="0.25">
      <c r="P109" s="16"/>
      <c r="Q109" s="18"/>
      <c r="R109" s="18"/>
      <c r="S109" s="30"/>
    </row>
    <row r="110" spans="5:19" x14ac:dyDescent="0.25">
      <c r="P110" s="16"/>
      <c r="Q110" s="18"/>
      <c r="R110" s="18"/>
      <c r="S110" s="30"/>
    </row>
    <row r="111" spans="5:19" x14ac:dyDescent="0.25">
      <c r="P111" s="16"/>
      <c r="Q111" s="18"/>
      <c r="R111" s="18"/>
      <c r="S111" s="30"/>
    </row>
    <row r="112" spans="5:19" x14ac:dyDescent="0.25">
      <c r="P112" s="16"/>
      <c r="Q112" s="18"/>
      <c r="R112" s="18"/>
      <c r="S112" s="30"/>
    </row>
    <row r="113" spans="16:19" x14ac:dyDescent="0.25">
      <c r="P113" s="16"/>
      <c r="Q113" s="18"/>
      <c r="R113" s="18"/>
      <c r="S113" s="30"/>
    </row>
    <row r="114" spans="16:19" x14ac:dyDescent="0.25">
      <c r="P114" s="16"/>
      <c r="Q114" s="18"/>
      <c r="R114" s="18"/>
      <c r="S114" s="30"/>
    </row>
    <row r="115" spans="16:19" x14ac:dyDescent="0.25">
      <c r="P115" s="16"/>
      <c r="Q115" s="18"/>
      <c r="R115" s="18"/>
      <c r="S115" s="30"/>
    </row>
    <row r="116" spans="16:19" x14ac:dyDescent="0.25">
      <c r="P116" s="16"/>
      <c r="Q116" s="18"/>
      <c r="R116" s="18"/>
      <c r="S116" s="30"/>
    </row>
    <row r="117" spans="16:19" x14ac:dyDescent="0.25">
      <c r="P117" s="16"/>
      <c r="Q117" s="18"/>
      <c r="R117" s="18"/>
      <c r="S117" s="30"/>
    </row>
    <row r="118" spans="16:19" x14ac:dyDescent="0.25">
      <c r="P118" s="16"/>
      <c r="Q118" s="18"/>
      <c r="R118" s="18"/>
      <c r="S118" s="30"/>
    </row>
    <row r="119" spans="16:19" x14ac:dyDescent="0.25">
      <c r="P119" s="16"/>
      <c r="Q119" s="18"/>
      <c r="R119" s="18"/>
      <c r="S119" s="30"/>
    </row>
    <row r="120" spans="16:19" x14ac:dyDescent="0.25">
      <c r="P120" s="16"/>
      <c r="Q120" s="18"/>
      <c r="R120" s="18"/>
      <c r="S120" s="30"/>
    </row>
    <row r="121" spans="16:19" x14ac:dyDescent="0.25">
      <c r="P121" s="16"/>
      <c r="Q121" s="18"/>
      <c r="R121" s="18"/>
      <c r="S121" s="30"/>
    </row>
    <row r="122" spans="16:19" x14ac:dyDescent="0.25">
      <c r="P122" s="16"/>
      <c r="Q122" s="18"/>
      <c r="R122" s="18"/>
      <c r="S122" s="30"/>
    </row>
    <row r="123" spans="16:19" x14ac:dyDescent="0.25">
      <c r="P123" s="16"/>
      <c r="Q123" s="18"/>
      <c r="R123" s="18"/>
      <c r="S123" s="30"/>
    </row>
    <row r="124" spans="16:19" x14ac:dyDescent="0.25">
      <c r="P124" s="16"/>
      <c r="Q124" s="18"/>
      <c r="R124" s="18"/>
      <c r="S124" s="30"/>
    </row>
    <row r="125" spans="16:19" x14ac:dyDescent="0.25">
      <c r="P125" s="16"/>
      <c r="Q125" s="18"/>
      <c r="R125" s="18"/>
      <c r="S125" s="30"/>
    </row>
    <row r="126" spans="16:19" x14ac:dyDescent="0.25">
      <c r="P126" s="16"/>
      <c r="Q126" s="18"/>
      <c r="R126" s="18"/>
      <c r="S126" s="30"/>
    </row>
    <row r="127" spans="16:19" x14ac:dyDescent="0.25">
      <c r="P127" s="16"/>
      <c r="Q127" s="18"/>
      <c r="R127" s="18"/>
      <c r="S127" s="30"/>
    </row>
    <row r="128" spans="16:19" x14ac:dyDescent="0.25">
      <c r="P128" s="16"/>
      <c r="Q128" s="18"/>
      <c r="R128" s="18"/>
      <c r="S128" s="30"/>
    </row>
    <row r="129" spans="16:19" x14ac:dyDescent="0.25">
      <c r="P129" s="16"/>
      <c r="Q129" s="18"/>
      <c r="R129" s="18"/>
      <c r="S129" s="30"/>
    </row>
    <row r="130" spans="16:19" x14ac:dyDescent="0.25">
      <c r="P130" s="16"/>
      <c r="Q130" s="18"/>
      <c r="R130" s="18"/>
      <c r="S130" s="30"/>
    </row>
    <row r="131" spans="16:19" x14ac:dyDescent="0.25">
      <c r="P131" s="16"/>
      <c r="Q131" s="16"/>
      <c r="R131" s="16"/>
      <c r="S131" s="30"/>
    </row>
    <row r="132" spans="16:19" x14ac:dyDescent="0.25">
      <c r="P132" s="16"/>
      <c r="Q132" s="16"/>
      <c r="R132" s="16"/>
      <c r="S132" s="30"/>
    </row>
    <row r="133" spans="16:19" x14ac:dyDescent="0.25">
      <c r="P133" s="16"/>
      <c r="Q133" s="16"/>
      <c r="R133" s="16"/>
      <c r="S133" s="30"/>
    </row>
    <row r="134" spans="16:19" x14ac:dyDescent="0.25">
      <c r="P134" s="16"/>
      <c r="Q134" s="16"/>
      <c r="R134" s="16"/>
      <c r="S134" s="30"/>
    </row>
    <row r="135" spans="16:19" x14ac:dyDescent="0.25">
      <c r="P135" s="16"/>
      <c r="Q135" s="16"/>
      <c r="R135" s="16"/>
      <c r="S135" s="30"/>
    </row>
  </sheetData>
  <sortState ref="C2:AA21">
    <sortCondition ref="L2:L21"/>
    <sortCondition ref="T2:T21"/>
    <sortCondition descending="1" ref="Q2:Q21"/>
  </sortState>
  <hyperlinks>
    <hyperlink ref="C14" r:id="rId1" tooltip="Show full details" display="http://gotw.nerc.ac.uk/list_full.asp?pcode=NE%2FF018789%2F1"/>
    <hyperlink ref="C11" r:id="rId2" tooltip="Show full details" display="http://gotw.nerc.ac.uk/list_full.asp?pcode=NE%2FH001034%2F1"/>
    <hyperlink ref="C12" r:id="rId3" tooltip="Show full details" display="http://gotw.nerc.ac.uk/list_full.asp?pcode=NE%2FH012486%2F1"/>
    <hyperlink ref="C13" r:id="rId4" tooltip="Show full details" display="http://gotw.nerc.ac.uk/list_full.asp?pcode=NE%2FG01034X%2F1"/>
    <hyperlink ref="C4" r:id="rId5" tooltip="Show full details" display="http://gotw.nerc.ac.uk/list_full.asp?pcode=NE%2FJ024449%2F1"/>
    <hyperlink ref="C6" r:id="rId6" tooltip="Show full details" display="http://gotw.nerc.ac.uk/list_full.asp?pcode=NE%2FJ008303%2F1"/>
    <hyperlink ref="C18" r:id="rId7" tooltip="Show full details" display="http://gotw.nerc.ac.uk/list_full.asp?pcode=NER%2FA%2FS%2F2001%2F01181"/>
    <hyperlink ref="C17" r:id="rId8" tooltip="Show full details" display="http://gotw.nerc.ac.uk/list_full.asp?pcode=NE%2FD006600%2F1"/>
    <hyperlink ref="C16" r:id="rId9" tooltip="Show full details" display="http://gotw.nerc.ac.uk/list_full.asp?pcode=NE%2FC003411%2F1"/>
    <hyperlink ref="C22" r:id="rId10" tooltip="Show full details" display="http://gotw.nerc.ac.uk/list_full.asp?pcode=NER%2FT%2FS%2F2001%2F00682"/>
    <hyperlink ref="C2" r:id="rId11"/>
    <hyperlink ref="C3" r:id="rId12"/>
    <hyperlink ref="C5" r:id="rId13" tooltip="Show full details" display="http://gotw.nerc.ac.uk/list_full.asp?pcode=NE%2FJ024449%2F1"/>
  </hyperlinks>
  <pageMargins left="0.70866141732283472" right="0.70866141732283472" top="0.74803149606299213" bottom="0.74803149606299213" header="0.31496062992125984" footer="0.31496062992125984"/>
  <pageSetup paperSize="9" scale="61" orientation="landscape"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Amount_requested</vt:lpstr>
      <vt:lpstr>End_Date</vt:lpstr>
      <vt:lpstr>Grant_Code</vt:lpstr>
      <vt:lpstr>Start_Date</vt:lpstr>
      <vt:lpstr>Submission_Date</vt:lpstr>
      <vt:lpstr>Title</vt:lpstr>
    </vt:vector>
  </TitlesOfParts>
  <Company>The University of Liverpool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</dc:creator>
  <cp:lastModifiedBy>Alan Boyle</cp:lastModifiedBy>
  <cp:lastPrinted>2011-03-11T14:32:53Z</cp:lastPrinted>
  <dcterms:created xsi:type="dcterms:W3CDTF">2010-12-08T13:50:30Z</dcterms:created>
  <dcterms:modified xsi:type="dcterms:W3CDTF">2014-07-22T16:18:07Z</dcterms:modified>
</cp:coreProperties>
</file>